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5" windowWidth="15345" windowHeight="8715" activeTab="0"/>
  </bookViews>
  <sheets>
    <sheet name="Komunikat zawodów" sheetId="1" r:id="rId1"/>
    <sheet name="5-bój młodziczek" sheetId="2" r:id="rId2"/>
    <sheet name="5-bój młodzików" sheetId="3" r:id="rId3"/>
    <sheet name="wieloboje juniorów" sheetId="4" r:id="rId4"/>
    <sheet name="strona tytułowa" sheetId="5" r:id="rId5"/>
  </sheets>
  <definedNames>
    <definedName name="_xlnm.Print_Area" localSheetId="0">'Komunikat zawodów'!$G$1:$N$194</definedName>
  </definedNames>
  <calcPr fullCalcOnLoad="1"/>
</workbook>
</file>

<file path=xl/sharedStrings.xml><?xml version="1.0" encoding="utf-8"?>
<sst xmlns="http://schemas.openxmlformats.org/spreadsheetml/2006/main" count="1281" uniqueCount="322">
  <si>
    <t>I seria</t>
  </si>
  <si>
    <t>CWKS Resovia Rzeszów</t>
  </si>
  <si>
    <t>II seria</t>
  </si>
  <si>
    <t>Anna</t>
  </si>
  <si>
    <t>UKS Tempo 5 Przemyśl</t>
  </si>
  <si>
    <t>Magdalena</t>
  </si>
  <si>
    <t>Paweł</t>
  </si>
  <si>
    <t>Jakub</t>
  </si>
  <si>
    <t>Agnieszka</t>
  </si>
  <si>
    <t>K100 m</t>
  </si>
  <si>
    <t>s</t>
  </si>
  <si>
    <t>K600 m</t>
  </si>
  <si>
    <t>Kw dal</t>
  </si>
  <si>
    <t>Kkula (4)</t>
  </si>
  <si>
    <t>M1000 m</t>
  </si>
  <si>
    <t>Mw dal</t>
  </si>
  <si>
    <t>Karolina</t>
  </si>
  <si>
    <t>Kamila</t>
  </si>
  <si>
    <t>Aleksandra</t>
  </si>
  <si>
    <t>Weronika</t>
  </si>
  <si>
    <t>Klaudia</t>
  </si>
  <si>
    <t>Dawid</t>
  </si>
  <si>
    <t>Konrad</t>
  </si>
  <si>
    <t>kula K 3kg</t>
  </si>
  <si>
    <t>w dal M</t>
  </si>
  <si>
    <t>kula M 5kg</t>
  </si>
  <si>
    <t>KS Komunalni Sanok</t>
  </si>
  <si>
    <t>Gabriela</t>
  </si>
  <si>
    <t>Wiktoria</t>
  </si>
  <si>
    <t>wzwyż K</t>
  </si>
  <si>
    <t>wzwyż M</t>
  </si>
  <si>
    <t>Kwzwyż</t>
  </si>
  <si>
    <t>Kkula (3)</t>
  </si>
  <si>
    <t>Mwzwyż</t>
  </si>
  <si>
    <t>Mkula (5)</t>
  </si>
  <si>
    <t>Filip</t>
  </si>
  <si>
    <t>Julia</t>
  </si>
  <si>
    <t>Radosław</t>
  </si>
  <si>
    <t>Monika</t>
  </si>
  <si>
    <t>Emilia</t>
  </si>
  <si>
    <t>1.35</t>
  </si>
  <si>
    <t>Marcin</t>
  </si>
  <si>
    <t>Tomasz</t>
  </si>
  <si>
    <t>WOJTUNIK</t>
  </si>
  <si>
    <t>PEMPUŚ</t>
  </si>
  <si>
    <t>WYWROT</t>
  </si>
  <si>
    <t>GEFERT</t>
  </si>
  <si>
    <t>ŻYCZYŃSKI</t>
  </si>
  <si>
    <t>JACHYM</t>
  </si>
  <si>
    <t>KKS Victoria Stalowa Wola</t>
  </si>
  <si>
    <t>MKL Sparta Stalowa Wola</t>
  </si>
  <si>
    <t>PASZKO</t>
  </si>
  <si>
    <t>MKS Stal Nowa Dęba</t>
  </si>
  <si>
    <t>K800 m</t>
  </si>
  <si>
    <t>PRZYDZIAŁ</t>
  </si>
  <si>
    <t>MOSKAL</t>
  </si>
  <si>
    <t>M110 m pł J MŁ</t>
  </si>
  <si>
    <t>1.55</t>
  </si>
  <si>
    <t>Seweryn</t>
  </si>
  <si>
    <t>DNF</t>
  </si>
  <si>
    <t xml:space="preserve">600m K </t>
  </si>
  <si>
    <t>1000m M</t>
  </si>
  <si>
    <t xml:space="preserve">110m pł M </t>
  </si>
  <si>
    <t>M110 m pł MŁ</t>
  </si>
  <si>
    <t>CZACHOR</t>
  </si>
  <si>
    <t>KOSTKIEWICZ</t>
  </si>
  <si>
    <t>PODKARPACKI OKRĘGOWY ZWIĄZEK LEKKIEJ ATLETYKI</t>
  </si>
  <si>
    <t>Sędzia Głowny Zawodów:</t>
  </si>
  <si>
    <t>Sędzia Główny Mety:</t>
  </si>
  <si>
    <t>Starter:</t>
  </si>
  <si>
    <t>Sędzia Głowny Skoków:</t>
  </si>
  <si>
    <t>Sędzia Główny Rzutów:</t>
  </si>
  <si>
    <t>Bramka:</t>
  </si>
  <si>
    <t>Pomiar wiatru:</t>
  </si>
  <si>
    <t>Aparatura do pomiaru czasu:</t>
  </si>
  <si>
    <t>FinishLynx</t>
  </si>
  <si>
    <t>obsługa aparatury:</t>
  </si>
  <si>
    <t>Biuro zawodów:</t>
  </si>
  <si>
    <t>Komunikat:</t>
  </si>
  <si>
    <t>Spiker</t>
  </si>
  <si>
    <t>Miejsce zawodów:</t>
  </si>
  <si>
    <t>CWKS RESOVIA RZESZÓW</t>
  </si>
  <si>
    <t>Ryszard Majchrowicz</t>
  </si>
  <si>
    <t>Ryszard Krupski</t>
  </si>
  <si>
    <t>Kinga Szczęch</t>
  </si>
  <si>
    <t>Michał Tittinger</t>
  </si>
  <si>
    <t>stadion CWKS Resovia w Rzeszowie</t>
  </si>
  <si>
    <t>KB Witar Tarnobrzeg</t>
  </si>
  <si>
    <t>DĄBEK</t>
  </si>
  <si>
    <t>WŁOCH</t>
  </si>
  <si>
    <t>Adriana</t>
  </si>
  <si>
    <t>K100 m pł J MŁ</t>
  </si>
  <si>
    <t>1.30</t>
  </si>
  <si>
    <t>JACHYRA</t>
  </si>
  <si>
    <t>KWIECIŃSKA</t>
  </si>
  <si>
    <t>Judyta</t>
  </si>
  <si>
    <t>LKS Resovia Rzeszów</t>
  </si>
  <si>
    <t>wiatr: -1,8</t>
  </si>
  <si>
    <t>HAZIK</t>
  </si>
  <si>
    <t>SITEK</t>
  </si>
  <si>
    <t>K80 m pł MŁ</t>
  </si>
  <si>
    <t>FILAR</t>
  </si>
  <si>
    <t>MIĄSO</t>
  </si>
  <si>
    <t>SZCZEPANIK</t>
  </si>
  <si>
    <t>KRASOŃ</t>
  </si>
  <si>
    <t>OLA Rzeszów</t>
  </si>
  <si>
    <t>16.09</t>
  </si>
  <si>
    <t>15.25</t>
  </si>
  <si>
    <t>Rafał</t>
  </si>
  <si>
    <t>M110 m pł J</t>
  </si>
  <si>
    <t>w dal K</t>
  </si>
  <si>
    <t>1.45</t>
  </si>
  <si>
    <t>1.40</t>
  </si>
  <si>
    <t>1.25</t>
  </si>
  <si>
    <t>1.20</t>
  </si>
  <si>
    <t>8.78</t>
  </si>
  <si>
    <t>Piotr Rzucidło</t>
  </si>
  <si>
    <t>Marcin Tulej</t>
  </si>
  <si>
    <t>Jan Połeć</t>
  </si>
  <si>
    <t>MISTRZOSTWA WOJ. PODKARPACKIEGO W WIELOBOJACH</t>
  </si>
  <si>
    <t>02.10.2016 - RZESZÓW</t>
  </si>
  <si>
    <t>5-BÓJ MŁODZICZEK</t>
  </si>
  <si>
    <t>80m ppł K - MŁODZICZKI</t>
  </si>
  <si>
    <t>01</t>
  </si>
  <si>
    <t>12.82</t>
  </si>
  <si>
    <t>13.47</t>
  </si>
  <si>
    <t>03</t>
  </si>
  <si>
    <t>13.52</t>
  </si>
  <si>
    <t>13.78</t>
  </si>
  <si>
    <t>15.30</t>
  </si>
  <si>
    <t>02</t>
  </si>
  <si>
    <t>15.43</t>
  </si>
  <si>
    <t>wiatr: -0,3</t>
  </si>
  <si>
    <t>14.74</t>
  </si>
  <si>
    <t>15.49</t>
  </si>
  <si>
    <t>15.86</t>
  </si>
  <si>
    <t>KATA</t>
  </si>
  <si>
    <t>18.59</t>
  </si>
  <si>
    <t>1.10</t>
  </si>
  <si>
    <t>1.15</t>
  </si>
  <si>
    <t>NM</t>
  </si>
  <si>
    <t>6.75</t>
  </si>
  <si>
    <t>7.30</t>
  </si>
  <si>
    <t>6.91</t>
  </si>
  <si>
    <t>6.62</t>
  </si>
  <si>
    <t>6.25</t>
  </si>
  <si>
    <t>6.02</t>
  </si>
  <si>
    <t>7.33</t>
  </si>
  <si>
    <t>6.40</t>
  </si>
  <si>
    <t>5.24</t>
  </si>
  <si>
    <t>6.00</t>
  </si>
  <si>
    <t>8.91</t>
  </si>
  <si>
    <t>5.00</t>
  </si>
  <si>
    <t>4.79</t>
  </si>
  <si>
    <t>4.45</t>
  </si>
  <si>
    <t>4.77</t>
  </si>
  <si>
    <t>3.99</t>
  </si>
  <si>
    <t>4.98</t>
  </si>
  <si>
    <t>4.16</t>
  </si>
  <si>
    <t>4.52</t>
  </si>
  <si>
    <t>4.23</t>
  </si>
  <si>
    <t>3.70</t>
  </si>
  <si>
    <t>4.39</t>
  </si>
  <si>
    <t>4.37</t>
  </si>
  <si>
    <t>3.37</t>
  </si>
  <si>
    <t>1:47.14</t>
  </si>
  <si>
    <t>2:18.36</t>
  </si>
  <si>
    <t>1:58.67</t>
  </si>
  <si>
    <t>1:55.43</t>
  </si>
  <si>
    <t>1:45.67</t>
  </si>
  <si>
    <t>2:02.29</t>
  </si>
  <si>
    <t>1:51.58</t>
  </si>
  <si>
    <t>1:52.23</t>
  </si>
  <si>
    <t>1:58.16</t>
  </si>
  <si>
    <t>2:00.74</t>
  </si>
  <si>
    <t>2:27.55</t>
  </si>
  <si>
    <t>K5-bój</t>
  </si>
  <si>
    <t>5-bój młodziczek</t>
  </si>
  <si>
    <t>Wyniki</t>
  </si>
  <si>
    <t>Punkty</t>
  </si>
  <si>
    <t>Lp.</t>
  </si>
  <si>
    <t>Nazwisko</t>
  </si>
  <si>
    <t>Imię</t>
  </si>
  <si>
    <t>Rok</t>
  </si>
  <si>
    <t>Klub</t>
  </si>
  <si>
    <t>Miejsce</t>
  </si>
  <si>
    <t>Suma</t>
  </si>
  <si>
    <t>80pł</t>
  </si>
  <si>
    <t>wiatr</t>
  </si>
  <si>
    <t>wzwyż</t>
  </si>
  <si>
    <t>kula</t>
  </si>
  <si>
    <t>w dal</t>
  </si>
  <si>
    <t>SW</t>
  </si>
  <si>
    <t>PK</t>
  </si>
  <si>
    <t>SD</t>
  </si>
  <si>
    <t>min</t>
  </si>
  <si>
    <t>setne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</si>
  <si>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</si>
  <si>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</si>
  <si>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</si>
  <si>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</si>
  <si>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</si>
  <si>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</si>
  <si>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</si>
  <si>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</si>
  <si>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</si>
  <si>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</si>
  <si>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</si>
  <si>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</si>
  <si>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5-BÓJ MŁODZIKÓW</t>
  </si>
  <si>
    <t>17.78</t>
  </si>
  <si>
    <t>18.38</t>
  </si>
  <si>
    <t>22.05</t>
  </si>
  <si>
    <t xml:space="preserve">wiatr: -1,5 </t>
  </si>
  <si>
    <t>6.76</t>
  </si>
  <si>
    <t>6.63</t>
  </si>
  <si>
    <t>7.13</t>
  </si>
  <si>
    <t>7.73</t>
  </si>
  <si>
    <t>kula M 4kg</t>
  </si>
  <si>
    <t>Mkula (4)</t>
  </si>
  <si>
    <t>KONIUSZY</t>
  </si>
  <si>
    <t>Kazimierz</t>
  </si>
  <si>
    <t>41</t>
  </si>
  <si>
    <t>10.62</t>
  </si>
  <si>
    <t>1.73</t>
  </si>
  <si>
    <t>5.75</t>
  </si>
  <si>
    <t>5.23</t>
  </si>
  <si>
    <t>4.89</t>
  </si>
  <si>
    <t>4.72</t>
  </si>
  <si>
    <t>5-bój młodzików</t>
  </si>
  <si>
    <t>110pł</t>
  </si>
  <si>
    <t>Kuba</t>
  </si>
  <si>
    <t>3:25.57</t>
  </si>
  <si>
    <t>3:20.65</t>
  </si>
  <si>
    <t>2:33.06</t>
  </si>
  <si>
    <t>3:18.41</t>
  </si>
  <si>
    <t>5-bój MŁODZIKÓW</t>
  </si>
  <si>
    <t>M5-bój</t>
  </si>
  <si>
    <t>5-BÓJ JUNIORÓW</t>
  </si>
  <si>
    <t>100m ppł K</t>
  </si>
  <si>
    <t xml:space="preserve">K100 m pł </t>
  </si>
  <si>
    <t>99</t>
  </si>
  <si>
    <t>98</t>
  </si>
  <si>
    <t>CZUBEK</t>
  </si>
  <si>
    <t>00</t>
  </si>
  <si>
    <t>BAUER</t>
  </si>
  <si>
    <t>95</t>
  </si>
  <si>
    <t>14.65</t>
  </si>
  <si>
    <t>17.09</t>
  </si>
  <si>
    <t>18.26</t>
  </si>
  <si>
    <t>27.78</t>
  </si>
  <si>
    <t>K100 m pł J</t>
  </si>
  <si>
    <t>8.90</t>
  </si>
  <si>
    <t>8.95</t>
  </si>
  <si>
    <t>kula K 4kg</t>
  </si>
  <si>
    <t>7.01</t>
  </si>
  <si>
    <t>5.85</t>
  </si>
  <si>
    <t>5.10</t>
  </si>
  <si>
    <t>5.32</t>
  </si>
  <si>
    <t>3.97</t>
  </si>
  <si>
    <t>3.28</t>
  </si>
  <si>
    <t>800m K</t>
  </si>
  <si>
    <t>2:34.51</t>
  </si>
  <si>
    <t>2:42.98</t>
  </si>
  <si>
    <t>2:56.58</t>
  </si>
  <si>
    <t>2:41.28</t>
  </si>
  <si>
    <t>5-BÓJ JUNIOREK</t>
  </si>
  <si>
    <t>97</t>
  </si>
  <si>
    <t>FUDALI</t>
  </si>
  <si>
    <t>BARYŁA</t>
  </si>
  <si>
    <t>DZIOK</t>
  </si>
  <si>
    <t>JUNIORKI</t>
  </si>
  <si>
    <t>5-bój</t>
  </si>
  <si>
    <t>DataUr</t>
  </si>
  <si>
    <t>100m ppł</t>
  </si>
  <si>
    <t>pkt</t>
  </si>
  <si>
    <t>800m</t>
  </si>
  <si>
    <t>suma pkt</t>
  </si>
  <si>
    <t>BW</t>
  </si>
  <si>
    <t>JUNIORZY MŁODSZI</t>
  </si>
  <si>
    <t>110m ppł</t>
  </si>
  <si>
    <t>2:27.47</t>
  </si>
  <si>
    <t>2:22.39</t>
  </si>
  <si>
    <t>2:17.08</t>
  </si>
  <si>
    <t>2:58.88</t>
  </si>
  <si>
    <t>2:23.78</t>
  </si>
  <si>
    <t>2:33.53</t>
  </si>
  <si>
    <t>dnf</t>
  </si>
  <si>
    <t>16.21</t>
  </si>
  <si>
    <t>19.50</t>
  </si>
  <si>
    <t>16.42</t>
  </si>
  <si>
    <t>19.20</t>
  </si>
  <si>
    <t>21.26</t>
  </si>
  <si>
    <t>wiatr: -2,2</t>
  </si>
  <si>
    <t>wiatr: -3,3</t>
  </si>
  <si>
    <t>9.17</t>
  </si>
  <si>
    <t>10.70</t>
  </si>
  <si>
    <t>10.38</t>
  </si>
  <si>
    <t>9.21</t>
  </si>
  <si>
    <t>kula M 6kg</t>
  </si>
  <si>
    <t>Mkula (6)</t>
  </si>
  <si>
    <t>8.23</t>
  </si>
  <si>
    <t>8.18</t>
  </si>
  <si>
    <t>1.90</t>
  </si>
  <si>
    <t>1.50</t>
  </si>
  <si>
    <t>6.01</t>
  </si>
  <si>
    <t>5.91</t>
  </si>
  <si>
    <t>5.12</t>
  </si>
  <si>
    <t>5.77</t>
  </si>
  <si>
    <t>5.43</t>
  </si>
  <si>
    <t>5.68</t>
  </si>
  <si>
    <t>5.51</t>
  </si>
  <si>
    <t>800m M</t>
  </si>
  <si>
    <t xml:space="preserve">M800 m </t>
  </si>
  <si>
    <t xml:space="preserve">MISTRZOSTWA WOJ. PODKARPACKIEGO </t>
  </si>
  <si>
    <t>W WIELOBOJACH</t>
  </si>
  <si>
    <t>Lena Majchrowicz</t>
  </si>
  <si>
    <t>Klaudia Kowalska - wzwyż</t>
  </si>
  <si>
    <t>Ewelina Świszcz - w dal</t>
  </si>
  <si>
    <t>Kazimierz Strzyżowski - kula</t>
  </si>
  <si>
    <t>Janusz Mazur</t>
  </si>
  <si>
    <t>02.10.2016 RZESZÓW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</si>
</sst>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15]d\ mmmm\ yyyy"/>
    <numFmt numFmtId="170" formatCode="00\-000"/>
    <numFmt numFmtId="171" formatCode="mmm/yyyy"/>
  </numFmts>
  <fonts count="53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14" fontId="5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51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4" fontId="50" fillId="0" borderId="0" xfId="0" applyNumberFormat="1" applyFont="1" applyBorder="1" applyAlignment="1" quotePrefix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29" fillId="13" borderId="11" xfId="0" applyFont="1" applyFill="1" applyBorder="1" applyAlignment="1">
      <alignment horizontal="left"/>
    </xf>
    <xf numFmtId="0" fontId="29" fillId="13" borderId="12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34" borderId="11" xfId="0" applyFont="1" applyFill="1" applyBorder="1" applyAlignment="1">
      <alignment horizontal="center"/>
    </xf>
    <xf numFmtId="0" fontId="29" fillId="34" borderId="13" xfId="0" applyFont="1" applyFill="1" applyBorder="1" applyAlignment="1">
      <alignment horizontal="center"/>
    </xf>
    <xf numFmtId="0" fontId="29" fillId="34" borderId="12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9" fillId="34" borderId="14" xfId="0" applyFont="1" applyFill="1" applyBorder="1" applyAlignment="1">
      <alignment horizontal="center"/>
    </xf>
    <xf numFmtId="0" fontId="29" fillId="34" borderId="15" xfId="0" applyFont="1" applyFill="1" applyBorder="1" applyAlignment="1">
      <alignment horizontal="center"/>
    </xf>
    <xf numFmtId="0" fontId="29" fillId="34" borderId="16" xfId="0" applyFont="1" applyFill="1" applyBorder="1" applyAlignment="1">
      <alignment horizontal="center"/>
    </xf>
    <xf numFmtId="0" fontId="29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29" fillId="34" borderId="12" xfId="0" applyFont="1" applyFill="1" applyBorder="1" applyAlignment="1">
      <alignment horizontal="center"/>
    </xf>
    <xf numFmtId="0" fontId="29" fillId="34" borderId="18" xfId="0" applyFont="1" applyFill="1" applyBorder="1" applyAlignment="1">
      <alignment horizontal="center"/>
    </xf>
    <xf numFmtId="168" fontId="29" fillId="31" borderId="23" xfId="0" applyNumberFormat="1" applyFont="1" applyFill="1" applyBorder="1" applyAlignment="1">
      <alignment horizontal="center"/>
    </xf>
    <xf numFmtId="0" fontId="29" fillId="34" borderId="20" xfId="0" applyFont="1" applyFill="1" applyBorder="1" applyAlignment="1">
      <alignment horizontal="center"/>
    </xf>
    <xf numFmtId="0" fontId="29" fillId="34" borderId="24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29" fillId="34" borderId="19" xfId="0" applyFont="1" applyFill="1" applyBorder="1" applyAlignment="1">
      <alignment horizontal="center"/>
    </xf>
    <xf numFmtId="0" fontId="29" fillId="34" borderId="2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Border="1" applyAlignment="1">
      <alignment horizontal="center"/>
    </xf>
    <xf numFmtId="0" fontId="29" fillId="34" borderId="25" xfId="0" applyFont="1" applyFill="1" applyBorder="1" applyAlignment="1">
      <alignment horizontal="center"/>
    </xf>
    <xf numFmtId="0" fontId="29" fillId="34" borderId="2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9" fillId="35" borderId="10" xfId="0" applyFont="1" applyFill="1" applyBorder="1" applyAlignment="1" applyProtection="1">
      <alignment horizontal="center"/>
      <protection hidden="1"/>
    </xf>
    <xf numFmtId="0" fontId="29" fillId="35" borderId="10" xfId="0" applyFont="1" applyFill="1" applyBorder="1" applyAlignment="1">
      <alignment horizontal="center"/>
    </xf>
    <xf numFmtId="1" fontId="29" fillId="33" borderId="10" xfId="0" applyNumberFormat="1" applyFont="1" applyFill="1" applyBorder="1" applyAlignment="1">
      <alignment horizontal="center"/>
    </xf>
    <xf numFmtId="168" fontId="29" fillId="31" borderId="10" xfId="0" applyNumberFormat="1" applyFont="1" applyFill="1" applyBorder="1" applyAlignment="1">
      <alignment horizontal="center"/>
    </xf>
    <xf numFmtId="0" fontId="32" fillId="36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34" borderId="22" xfId="0" applyFont="1" applyFill="1" applyBorder="1" applyAlignment="1">
      <alignment horizontal="center"/>
    </xf>
    <xf numFmtId="0" fontId="29" fillId="34" borderId="13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0" fillId="33" borderId="23" xfId="0" applyFont="1" applyFill="1" applyBorder="1" applyAlignment="1" quotePrefix="1">
      <alignment horizontal="center"/>
    </xf>
    <xf numFmtId="0" fontId="0" fillId="33" borderId="28" xfId="0" applyFont="1" applyFill="1" applyBorder="1" applyAlignment="1">
      <alignment/>
    </xf>
    <xf numFmtId="0" fontId="3" fillId="35" borderId="29" xfId="0" applyFont="1" applyFill="1" applyBorder="1" applyAlignment="1">
      <alignment horizontal="center"/>
    </xf>
    <xf numFmtId="0" fontId="29" fillId="35" borderId="30" xfId="0" applyFont="1" applyFill="1" applyBorder="1" applyAlignment="1">
      <alignment horizontal="center"/>
    </xf>
    <xf numFmtId="1" fontId="29" fillId="33" borderId="27" xfId="0" applyNumberFormat="1" applyFont="1" applyFill="1" applyBorder="1" applyAlignment="1">
      <alignment horizontal="center"/>
    </xf>
    <xf numFmtId="1" fontId="29" fillId="33" borderId="23" xfId="0" applyNumberFormat="1" applyFont="1" applyFill="1" applyBorder="1" applyAlignment="1">
      <alignment horizontal="center"/>
    </xf>
    <xf numFmtId="1" fontId="29" fillId="33" borderId="31" xfId="0" applyNumberFormat="1" applyFont="1" applyFill="1" applyBorder="1" applyAlignment="1">
      <alignment horizontal="center"/>
    </xf>
    <xf numFmtId="1" fontId="29" fillId="33" borderId="32" xfId="0" applyNumberFormat="1" applyFont="1" applyFill="1" applyBorder="1" applyAlignment="1">
      <alignment horizontal="center"/>
    </xf>
    <xf numFmtId="0" fontId="32" fillId="36" borderId="30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/>
    </xf>
    <xf numFmtId="0" fontId="3" fillId="35" borderId="35" xfId="0" applyFont="1" applyFill="1" applyBorder="1" applyAlignment="1">
      <alignment horizontal="center"/>
    </xf>
    <xf numFmtId="0" fontId="29" fillId="35" borderId="36" xfId="0" applyFont="1" applyFill="1" applyBorder="1" applyAlignment="1">
      <alignment horizontal="center"/>
    </xf>
    <xf numFmtId="1" fontId="29" fillId="33" borderId="33" xfId="0" applyNumberFormat="1" applyFont="1" applyFill="1" applyBorder="1" applyAlignment="1">
      <alignment horizontal="center"/>
    </xf>
    <xf numFmtId="1" fontId="29" fillId="33" borderId="37" xfId="0" applyNumberFormat="1" applyFont="1" applyFill="1" applyBorder="1" applyAlignment="1">
      <alignment horizontal="center"/>
    </xf>
    <xf numFmtId="1" fontId="29" fillId="33" borderId="38" xfId="0" applyNumberFormat="1" applyFont="1" applyFill="1" applyBorder="1" applyAlignment="1">
      <alignment horizontal="center"/>
    </xf>
    <xf numFmtId="0" fontId="32" fillId="36" borderId="39" xfId="0" applyFont="1" applyFill="1" applyBorder="1" applyAlignment="1">
      <alignment horizontal="center"/>
    </xf>
    <xf numFmtId="0" fontId="7" fillId="35" borderId="37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14" fontId="50" fillId="0" borderId="10" xfId="0" applyNumberFormat="1" applyFont="1" applyBorder="1" applyAlignment="1" quotePrefix="1">
      <alignment horizontal="center"/>
    </xf>
    <xf numFmtId="0" fontId="50" fillId="0" borderId="33" xfId="0" applyFont="1" applyBorder="1" applyAlignment="1">
      <alignment/>
    </xf>
    <xf numFmtId="0" fontId="50" fillId="0" borderId="40" xfId="0" applyFont="1" applyBorder="1" applyAlignment="1">
      <alignment/>
    </xf>
    <xf numFmtId="0" fontId="50" fillId="0" borderId="41" xfId="0" applyFont="1" applyBorder="1" applyAlignment="1">
      <alignment/>
    </xf>
    <xf numFmtId="14" fontId="50" fillId="0" borderId="41" xfId="0" applyNumberFormat="1" applyFont="1" applyBorder="1" applyAlignment="1" quotePrefix="1">
      <alignment horizontal="center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3" fillId="0" borderId="27" xfId="0" applyNumberFormat="1" applyFont="1" applyFill="1" applyBorder="1" applyAlignment="1" quotePrefix="1">
      <alignment horizontal="center" vertical="center"/>
    </xf>
    <xf numFmtId="0" fontId="3" fillId="0" borderId="23" xfId="0" applyNumberFormat="1" applyFont="1" applyFill="1" applyBorder="1" applyAlignment="1" quotePrefix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50" fillId="0" borderId="34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50" fillId="0" borderId="45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1" fillId="0" borderId="46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 quotePrefix="1">
      <alignment horizontal="center"/>
    </xf>
    <xf numFmtId="0" fontId="5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 vertical="center"/>
    </xf>
    <xf numFmtId="0" fontId="51" fillId="2" borderId="0" xfId="0" applyFont="1" applyFill="1" applyBorder="1" applyAlignment="1">
      <alignment/>
    </xf>
    <xf numFmtId="0" fontId="50" fillId="2" borderId="0" xfId="0" applyFont="1" applyFill="1" applyBorder="1" applyAlignment="1">
      <alignment/>
    </xf>
    <xf numFmtId="14" fontId="50" fillId="2" borderId="0" xfId="0" applyNumberFormat="1" applyFont="1" applyFill="1" applyBorder="1" applyAlignment="1" quotePrefix="1">
      <alignment horizontal="center"/>
    </xf>
    <xf numFmtId="0" fontId="50" fillId="2" borderId="0" xfId="0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4"/>
  <sheetViews>
    <sheetView tabSelected="1" view="pageBreakPreview" zoomScaleSheetLayoutView="100" zoomScalePageLayoutView="0" workbookViewId="0" topLeftCell="D153">
      <selection activeCell="U155" sqref="U155"/>
    </sheetView>
  </sheetViews>
  <sheetFormatPr defaultColWidth="9.140625" defaultRowHeight="12.75"/>
  <cols>
    <col min="1" max="1" width="13.7109375" style="19" hidden="1" customWidth="1"/>
    <col min="2" max="3" width="2.00390625" style="19" hidden="1" customWidth="1"/>
    <col min="4" max="4" width="11.57421875" style="19" customWidth="1"/>
    <col min="5" max="6" width="3.7109375" style="19" customWidth="1"/>
    <col min="7" max="7" width="4.28125" style="12" customWidth="1"/>
    <col min="8" max="8" width="1.8515625" style="12" customWidth="1"/>
    <col min="9" max="9" width="19.28125" style="6" bestFit="1" customWidth="1"/>
    <col min="10" max="10" width="12.7109375" style="6" bestFit="1" customWidth="1"/>
    <col min="11" max="11" width="5.8515625" style="7" customWidth="1"/>
    <col min="12" max="12" width="27.8515625" style="6" bestFit="1" customWidth="1"/>
    <col min="13" max="13" width="9.140625" style="14" customWidth="1"/>
    <col min="14" max="14" width="8.421875" style="23" bestFit="1" customWidth="1"/>
    <col min="15" max="15" width="7.8515625" style="23" customWidth="1"/>
    <col min="16" max="16384" width="9.140625" style="12" customWidth="1"/>
  </cols>
  <sheetData>
    <row r="1" spans="7:15" ht="15">
      <c r="G1" s="33" t="s">
        <v>119</v>
      </c>
      <c r="H1" s="33"/>
      <c r="I1" s="33"/>
      <c r="J1" s="33"/>
      <c r="K1" s="33"/>
      <c r="L1" s="33"/>
      <c r="M1" s="33"/>
      <c r="N1" s="33"/>
      <c r="O1" s="33"/>
    </row>
    <row r="2" spans="7:15" ht="15">
      <c r="G2" s="33" t="s">
        <v>120</v>
      </c>
      <c r="H2" s="33"/>
      <c r="I2" s="33"/>
      <c r="J2" s="33"/>
      <c r="K2" s="33"/>
      <c r="L2" s="33"/>
      <c r="M2" s="33"/>
      <c r="N2" s="33"/>
      <c r="O2" s="33"/>
    </row>
    <row r="3" spans="7:15" ht="15">
      <c r="G3" s="31"/>
      <c r="H3" s="31"/>
      <c r="I3" s="31"/>
      <c r="J3" s="31"/>
      <c r="K3" s="31"/>
      <c r="L3" s="31"/>
      <c r="M3" s="31"/>
      <c r="N3" s="31"/>
      <c r="O3" s="31"/>
    </row>
    <row r="4" spans="7:15" ht="15">
      <c r="G4" s="31"/>
      <c r="H4" s="31"/>
      <c r="I4" s="37" t="s">
        <v>121</v>
      </c>
      <c r="J4" s="31"/>
      <c r="K4" s="31"/>
      <c r="L4" s="31"/>
      <c r="M4" s="31"/>
      <c r="N4" s="31"/>
      <c r="O4" s="31"/>
    </row>
    <row r="5" spans="7:14" ht="12.75">
      <c r="G5" s="1"/>
      <c r="H5" s="1"/>
      <c r="I5" s="2" t="s">
        <v>122</v>
      </c>
      <c r="J5" s="2"/>
      <c r="K5" s="1"/>
      <c r="L5" s="3"/>
      <c r="M5" s="4"/>
      <c r="N5" s="28"/>
    </row>
    <row r="6" spans="7:13" ht="12.75">
      <c r="G6" s="1"/>
      <c r="H6" s="1"/>
      <c r="I6" s="3" t="s">
        <v>0</v>
      </c>
      <c r="J6" s="3"/>
      <c r="K6" s="1"/>
      <c r="L6" s="3"/>
      <c r="M6" s="5" t="s">
        <v>97</v>
      </c>
    </row>
    <row r="7" spans="1:15" ht="12.75">
      <c r="A7" s="19" t="s">
        <v>9</v>
      </c>
      <c r="B7" s="19" t="s">
        <v>10</v>
      </c>
      <c r="C7" s="19">
        <v>1</v>
      </c>
      <c r="D7" s="21" t="s">
        <v>100</v>
      </c>
      <c r="E7" s="20" t="s">
        <v>10</v>
      </c>
      <c r="F7" s="20">
        <v>1</v>
      </c>
      <c r="G7" s="1">
        <v>1</v>
      </c>
      <c r="H7" s="1"/>
      <c r="I7" s="10" t="s">
        <v>101</v>
      </c>
      <c r="J7" s="10" t="s">
        <v>27</v>
      </c>
      <c r="K7" s="38" t="s">
        <v>123</v>
      </c>
      <c r="L7" s="10" t="s">
        <v>1</v>
      </c>
      <c r="M7" s="9" t="s">
        <v>124</v>
      </c>
      <c r="N7" s="23">
        <v>-1.8</v>
      </c>
      <c r="O7" s="30"/>
    </row>
    <row r="8" spans="1:15" ht="12.75">
      <c r="A8" s="19" t="s">
        <v>9</v>
      </c>
      <c r="B8" s="19" t="s">
        <v>10</v>
      </c>
      <c r="C8" s="19">
        <v>1</v>
      </c>
      <c r="D8" s="21" t="s">
        <v>100</v>
      </c>
      <c r="E8" s="20" t="s">
        <v>10</v>
      </c>
      <c r="F8" s="20">
        <v>1</v>
      </c>
      <c r="G8" s="14">
        <v>2</v>
      </c>
      <c r="H8" s="14"/>
      <c r="I8" s="10" t="s">
        <v>44</v>
      </c>
      <c r="J8" s="10" t="s">
        <v>5</v>
      </c>
      <c r="K8" s="38" t="s">
        <v>123</v>
      </c>
      <c r="L8" s="10" t="s">
        <v>4</v>
      </c>
      <c r="M8" s="9" t="s">
        <v>125</v>
      </c>
      <c r="N8" s="23">
        <v>-1.8</v>
      </c>
      <c r="O8" s="30"/>
    </row>
    <row r="9" spans="1:15" ht="12.75">
      <c r="A9" s="19" t="s">
        <v>9</v>
      </c>
      <c r="B9" s="19" t="s">
        <v>10</v>
      </c>
      <c r="C9" s="19">
        <v>1</v>
      </c>
      <c r="D9" s="21" t="s">
        <v>100</v>
      </c>
      <c r="E9" s="20" t="s">
        <v>10</v>
      </c>
      <c r="F9" s="20">
        <v>1</v>
      </c>
      <c r="G9" s="1">
        <v>3</v>
      </c>
      <c r="H9" s="1"/>
      <c r="I9" s="10" t="s">
        <v>89</v>
      </c>
      <c r="J9" s="10" t="s">
        <v>90</v>
      </c>
      <c r="K9" s="38" t="s">
        <v>126</v>
      </c>
      <c r="L9" s="10" t="s">
        <v>4</v>
      </c>
      <c r="M9" s="9" t="s">
        <v>127</v>
      </c>
      <c r="N9" s="23">
        <v>-1.8</v>
      </c>
      <c r="O9" s="30"/>
    </row>
    <row r="10" spans="1:15" ht="12.75">
      <c r="A10" s="19" t="s">
        <v>9</v>
      </c>
      <c r="B10" s="19" t="s">
        <v>10</v>
      </c>
      <c r="C10" s="19">
        <v>1</v>
      </c>
      <c r="D10" s="21" t="s">
        <v>100</v>
      </c>
      <c r="E10" s="20" t="s">
        <v>10</v>
      </c>
      <c r="F10" s="20">
        <v>1</v>
      </c>
      <c r="G10" s="14">
        <v>4</v>
      </c>
      <c r="H10" s="14"/>
      <c r="I10" s="10" t="s">
        <v>102</v>
      </c>
      <c r="J10" s="10" t="s">
        <v>28</v>
      </c>
      <c r="K10" s="38" t="s">
        <v>123</v>
      </c>
      <c r="L10" s="10" t="s">
        <v>1</v>
      </c>
      <c r="M10" s="9" t="s">
        <v>128</v>
      </c>
      <c r="N10" s="23">
        <v>-1.8</v>
      </c>
      <c r="O10" s="30"/>
    </row>
    <row r="11" spans="1:15" ht="12.75">
      <c r="A11" s="19" t="s">
        <v>9</v>
      </c>
      <c r="B11" s="19" t="s">
        <v>10</v>
      </c>
      <c r="C11" s="19">
        <v>1</v>
      </c>
      <c r="D11" s="21" t="s">
        <v>100</v>
      </c>
      <c r="E11" s="20" t="s">
        <v>10</v>
      </c>
      <c r="F11" s="20">
        <v>1</v>
      </c>
      <c r="G11" s="14">
        <v>5</v>
      </c>
      <c r="H11" s="14"/>
      <c r="I11" s="10" t="s">
        <v>88</v>
      </c>
      <c r="J11" s="10" t="s">
        <v>39</v>
      </c>
      <c r="K11" s="38" t="s">
        <v>123</v>
      </c>
      <c r="L11" s="10" t="s">
        <v>87</v>
      </c>
      <c r="M11" s="9" t="s">
        <v>129</v>
      </c>
      <c r="N11" s="23">
        <v>-1.8</v>
      </c>
      <c r="O11" s="30"/>
    </row>
    <row r="12" spans="4:15" ht="12.75">
      <c r="D12" s="21" t="s">
        <v>100</v>
      </c>
      <c r="E12" s="20" t="s">
        <v>10</v>
      </c>
      <c r="F12" s="20">
        <v>1</v>
      </c>
      <c r="G12" s="14">
        <v>6</v>
      </c>
      <c r="H12" s="14"/>
      <c r="I12" s="10" t="s">
        <v>98</v>
      </c>
      <c r="J12" s="10" t="s">
        <v>16</v>
      </c>
      <c r="K12" s="38" t="s">
        <v>130</v>
      </c>
      <c r="L12" s="10" t="s">
        <v>96</v>
      </c>
      <c r="M12" s="9" t="s">
        <v>131</v>
      </c>
      <c r="N12" s="23">
        <v>-1.8</v>
      </c>
      <c r="O12" s="30"/>
    </row>
    <row r="13" spans="4:13" ht="12.75">
      <c r="D13" s="21"/>
      <c r="E13" s="20"/>
      <c r="F13" s="20"/>
      <c r="I13" s="3" t="s">
        <v>2</v>
      </c>
      <c r="M13" s="20" t="s">
        <v>132</v>
      </c>
    </row>
    <row r="14" spans="1:15" ht="12.75">
      <c r="A14" s="19" t="s">
        <v>9</v>
      </c>
      <c r="B14" s="19" t="s">
        <v>10</v>
      </c>
      <c r="C14" s="19">
        <v>2</v>
      </c>
      <c r="D14" s="21" t="s">
        <v>100</v>
      </c>
      <c r="E14" s="20" t="s">
        <v>10</v>
      </c>
      <c r="F14" s="20">
        <v>2</v>
      </c>
      <c r="G14" s="14">
        <v>1</v>
      </c>
      <c r="H14" s="14"/>
      <c r="I14" s="10" t="s">
        <v>94</v>
      </c>
      <c r="J14" s="10" t="s">
        <v>95</v>
      </c>
      <c r="K14" s="38" t="s">
        <v>123</v>
      </c>
      <c r="L14" s="10" t="s">
        <v>1</v>
      </c>
      <c r="M14" s="9" t="s">
        <v>133</v>
      </c>
      <c r="N14" s="28">
        <v>-0.3</v>
      </c>
      <c r="O14" s="30"/>
    </row>
    <row r="15" spans="1:15" ht="12.75">
      <c r="A15" s="19" t="s">
        <v>9</v>
      </c>
      <c r="B15" s="19" t="s">
        <v>10</v>
      </c>
      <c r="C15" s="19">
        <v>2</v>
      </c>
      <c r="D15" s="21" t="s">
        <v>100</v>
      </c>
      <c r="E15" s="20" t="s">
        <v>10</v>
      </c>
      <c r="F15" s="20">
        <v>2</v>
      </c>
      <c r="G15" s="14">
        <v>2</v>
      </c>
      <c r="H15" s="14"/>
      <c r="I15" s="10" t="s">
        <v>103</v>
      </c>
      <c r="J15" s="10" t="s">
        <v>8</v>
      </c>
      <c r="K15" s="38" t="s">
        <v>126</v>
      </c>
      <c r="L15" s="10" t="s">
        <v>105</v>
      </c>
      <c r="M15" s="9" t="s">
        <v>107</v>
      </c>
      <c r="N15" s="28">
        <v>-0.3</v>
      </c>
      <c r="O15" s="30"/>
    </row>
    <row r="16" spans="1:15" ht="12.75">
      <c r="A16" s="19" t="s">
        <v>9</v>
      </c>
      <c r="B16" s="19" t="s">
        <v>10</v>
      </c>
      <c r="C16" s="19">
        <v>2</v>
      </c>
      <c r="D16" s="21" t="s">
        <v>100</v>
      </c>
      <c r="E16" s="20" t="s">
        <v>10</v>
      </c>
      <c r="F16" s="20">
        <v>2</v>
      </c>
      <c r="G16" s="14">
        <v>3</v>
      </c>
      <c r="H16" s="14"/>
      <c r="I16" s="10" t="s">
        <v>104</v>
      </c>
      <c r="J16" s="10" t="s">
        <v>17</v>
      </c>
      <c r="K16" s="38" t="s">
        <v>126</v>
      </c>
      <c r="L16" s="10" t="s">
        <v>105</v>
      </c>
      <c r="M16" s="9" t="s">
        <v>134</v>
      </c>
      <c r="N16" s="28">
        <v>-0.3</v>
      </c>
      <c r="O16" s="30"/>
    </row>
    <row r="17" spans="1:15" ht="12.75">
      <c r="A17" s="19" t="s">
        <v>9</v>
      </c>
      <c r="B17" s="19" t="s">
        <v>10</v>
      </c>
      <c r="C17" s="19">
        <v>2</v>
      </c>
      <c r="D17" s="21" t="s">
        <v>100</v>
      </c>
      <c r="E17" s="20" t="s">
        <v>10</v>
      </c>
      <c r="F17" s="20">
        <v>2</v>
      </c>
      <c r="G17" s="14">
        <v>4</v>
      </c>
      <c r="H17" s="14"/>
      <c r="I17" s="10" t="s">
        <v>45</v>
      </c>
      <c r="J17" s="10" t="s">
        <v>36</v>
      </c>
      <c r="K17" s="38" t="s">
        <v>123</v>
      </c>
      <c r="L17" s="10" t="s">
        <v>4</v>
      </c>
      <c r="M17" s="9" t="s">
        <v>135</v>
      </c>
      <c r="N17" s="28">
        <v>-0.3</v>
      </c>
      <c r="O17" s="30"/>
    </row>
    <row r="18" spans="4:15" ht="12.75">
      <c r="D18" s="21" t="s">
        <v>100</v>
      </c>
      <c r="E18" s="20" t="s">
        <v>10</v>
      </c>
      <c r="F18" s="20">
        <v>2</v>
      </c>
      <c r="G18" s="14">
        <v>5</v>
      </c>
      <c r="H18" s="14"/>
      <c r="I18" s="10" t="s">
        <v>51</v>
      </c>
      <c r="J18" s="10" t="s">
        <v>19</v>
      </c>
      <c r="K18" s="38" t="s">
        <v>123</v>
      </c>
      <c r="L18" s="10" t="s">
        <v>49</v>
      </c>
      <c r="M18" s="9" t="s">
        <v>106</v>
      </c>
      <c r="N18" s="28">
        <v>-0.3</v>
      </c>
      <c r="O18" s="30"/>
    </row>
    <row r="19" spans="4:15" ht="12.75">
      <c r="D19" s="21" t="s">
        <v>100</v>
      </c>
      <c r="E19" s="20" t="s">
        <v>10</v>
      </c>
      <c r="F19" s="20">
        <v>2</v>
      </c>
      <c r="G19" s="14">
        <v>6</v>
      </c>
      <c r="H19" s="14"/>
      <c r="I19" s="10" t="s">
        <v>136</v>
      </c>
      <c r="J19" s="10" t="s">
        <v>18</v>
      </c>
      <c r="K19" s="38" t="s">
        <v>126</v>
      </c>
      <c r="L19" s="10" t="s">
        <v>50</v>
      </c>
      <c r="M19" s="9" t="s">
        <v>137</v>
      </c>
      <c r="N19" s="28">
        <v>-0.3</v>
      </c>
      <c r="O19" s="30"/>
    </row>
    <row r="20" spans="7:15" ht="12.75">
      <c r="G20" s="7"/>
      <c r="H20" s="7"/>
      <c r="I20" s="2" t="s">
        <v>29</v>
      </c>
      <c r="J20" s="8"/>
      <c r="K20" s="1"/>
      <c r="L20" s="8"/>
      <c r="M20" s="9"/>
      <c r="N20" s="28">
        <v>-0.3</v>
      </c>
      <c r="O20" s="30"/>
    </row>
    <row r="21" spans="4:15" ht="12.75">
      <c r="D21" s="19" t="s">
        <v>31</v>
      </c>
      <c r="G21" s="14">
        <v>1</v>
      </c>
      <c r="H21" s="7"/>
      <c r="I21" s="10" t="s">
        <v>102</v>
      </c>
      <c r="J21" s="10" t="s">
        <v>28</v>
      </c>
      <c r="K21" s="38" t="s">
        <v>123</v>
      </c>
      <c r="L21" s="10" t="s">
        <v>1</v>
      </c>
      <c r="M21" s="9" t="s">
        <v>57</v>
      </c>
      <c r="N21" s="28"/>
      <c r="O21" s="30"/>
    </row>
    <row r="22" spans="4:13" ht="12.75">
      <c r="D22" s="19" t="s">
        <v>31</v>
      </c>
      <c r="G22" s="14">
        <v>2</v>
      </c>
      <c r="H22" s="7"/>
      <c r="I22" s="10" t="s">
        <v>44</v>
      </c>
      <c r="J22" s="10" t="s">
        <v>5</v>
      </c>
      <c r="K22" s="38" t="s">
        <v>123</v>
      </c>
      <c r="L22" s="10" t="s">
        <v>4</v>
      </c>
      <c r="M22" s="7" t="s">
        <v>112</v>
      </c>
    </row>
    <row r="23" spans="1:15" ht="12.75">
      <c r="A23" s="19" t="s">
        <v>9</v>
      </c>
      <c r="B23" s="19" t="s">
        <v>10</v>
      </c>
      <c r="C23" s="19">
        <v>3</v>
      </c>
      <c r="D23" s="19" t="s">
        <v>31</v>
      </c>
      <c r="G23" s="14">
        <v>3</v>
      </c>
      <c r="H23" s="7"/>
      <c r="I23" s="10" t="s">
        <v>88</v>
      </c>
      <c r="J23" s="10" t="s">
        <v>39</v>
      </c>
      <c r="K23" s="38" t="s">
        <v>123</v>
      </c>
      <c r="L23" s="10" t="s">
        <v>87</v>
      </c>
      <c r="M23" s="9" t="s">
        <v>112</v>
      </c>
      <c r="N23" s="28"/>
      <c r="O23" s="30"/>
    </row>
    <row r="24" spans="1:14" ht="12.75">
      <c r="A24" s="19" t="s">
        <v>9</v>
      </c>
      <c r="B24" s="19" t="s">
        <v>10</v>
      </c>
      <c r="C24" s="19">
        <v>3</v>
      </c>
      <c r="D24" s="19" t="s">
        <v>31</v>
      </c>
      <c r="G24" s="14">
        <v>4</v>
      </c>
      <c r="H24" s="14"/>
      <c r="I24" s="10" t="s">
        <v>104</v>
      </c>
      <c r="J24" s="10" t="s">
        <v>17</v>
      </c>
      <c r="K24" s="38" t="s">
        <v>126</v>
      </c>
      <c r="L24" s="10" t="s">
        <v>105</v>
      </c>
      <c r="M24" s="9" t="s">
        <v>40</v>
      </c>
      <c r="N24" s="28"/>
    </row>
    <row r="25" spans="1:15" ht="12.75">
      <c r="A25" s="19" t="s">
        <v>9</v>
      </c>
      <c r="B25" s="19" t="s">
        <v>10</v>
      </c>
      <c r="C25" s="19">
        <v>3</v>
      </c>
      <c r="D25" s="19" t="s">
        <v>31</v>
      </c>
      <c r="G25" s="14">
        <v>5</v>
      </c>
      <c r="H25" s="14"/>
      <c r="I25" s="10" t="s">
        <v>94</v>
      </c>
      <c r="J25" s="10" t="s">
        <v>95</v>
      </c>
      <c r="K25" s="38" t="s">
        <v>123</v>
      </c>
      <c r="L25" s="10" t="s">
        <v>1</v>
      </c>
      <c r="M25" s="9" t="s">
        <v>92</v>
      </c>
      <c r="N25" s="28"/>
      <c r="O25" s="30"/>
    </row>
    <row r="26" spans="1:15" ht="12.75">
      <c r="A26" s="19" t="s">
        <v>9</v>
      </c>
      <c r="B26" s="19" t="s">
        <v>10</v>
      </c>
      <c r="C26" s="19">
        <v>3</v>
      </c>
      <c r="D26" s="19" t="s">
        <v>31</v>
      </c>
      <c r="G26" s="14">
        <v>6</v>
      </c>
      <c r="H26" s="14"/>
      <c r="I26" s="10" t="s">
        <v>51</v>
      </c>
      <c r="J26" s="10" t="s">
        <v>19</v>
      </c>
      <c r="K26" s="38" t="s">
        <v>123</v>
      </c>
      <c r="L26" s="10" t="s">
        <v>49</v>
      </c>
      <c r="M26" s="9" t="s">
        <v>92</v>
      </c>
      <c r="N26" s="28"/>
      <c r="O26" s="30"/>
    </row>
    <row r="27" spans="1:14" ht="12.75">
      <c r="A27" s="19" t="s">
        <v>9</v>
      </c>
      <c r="B27" s="19" t="s">
        <v>10</v>
      </c>
      <c r="C27" s="19">
        <v>3</v>
      </c>
      <c r="D27" s="19" t="s">
        <v>31</v>
      </c>
      <c r="G27" s="14">
        <v>7</v>
      </c>
      <c r="H27" s="14"/>
      <c r="I27" s="10" t="s">
        <v>103</v>
      </c>
      <c r="J27" s="10" t="s">
        <v>8</v>
      </c>
      <c r="K27" s="38" t="s">
        <v>126</v>
      </c>
      <c r="L27" s="10" t="s">
        <v>105</v>
      </c>
      <c r="M27" s="9" t="s">
        <v>113</v>
      </c>
      <c r="N27" s="28"/>
    </row>
    <row r="28" spans="4:14" ht="12.75">
      <c r="D28" s="19" t="s">
        <v>31</v>
      </c>
      <c r="G28" s="14">
        <v>8</v>
      </c>
      <c r="H28" s="14"/>
      <c r="I28" s="10" t="s">
        <v>101</v>
      </c>
      <c r="J28" s="10" t="s">
        <v>27</v>
      </c>
      <c r="K28" s="38" t="s">
        <v>123</v>
      </c>
      <c r="L28" s="10" t="s">
        <v>1</v>
      </c>
      <c r="M28" s="9" t="s">
        <v>113</v>
      </c>
      <c r="N28" s="28"/>
    </row>
    <row r="29" spans="4:14" ht="12.75">
      <c r="D29" s="19" t="s">
        <v>31</v>
      </c>
      <c r="G29" s="14">
        <v>9</v>
      </c>
      <c r="H29" s="14"/>
      <c r="I29" s="10" t="s">
        <v>89</v>
      </c>
      <c r="J29" s="10" t="s">
        <v>90</v>
      </c>
      <c r="K29" s="38" t="s">
        <v>126</v>
      </c>
      <c r="L29" s="10" t="s">
        <v>4</v>
      </c>
      <c r="M29" s="9" t="s">
        <v>114</v>
      </c>
      <c r="N29" s="28"/>
    </row>
    <row r="30" spans="4:14" ht="12.75">
      <c r="D30" s="19" t="s">
        <v>31</v>
      </c>
      <c r="G30" s="14">
        <v>10</v>
      </c>
      <c r="H30" s="1"/>
      <c r="I30" s="10" t="s">
        <v>45</v>
      </c>
      <c r="J30" s="10" t="s">
        <v>36</v>
      </c>
      <c r="K30" s="38" t="s">
        <v>123</v>
      </c>
      <c r="L30" s="10" t="s">
        <v>4</v>
      </c>
      <c r="M30" s="1" t="s">
        <v>139</v>
      </c>
      <c r="N30" s="29"/>
    </row>
    <row r="31" spans="1:15" ht="12.75">
      <c r="A31" s="19" t="s">
        <v>9</v>
      </c>
      <c r="B31" s="19" t="s">
        <v>10</v>
      </c>
      <c r="C31" s="19">
        <v>1</v>
      </c>
      <c r="D31" s="19" t="s">
        <v>31</v>
      </c>
      <c r="G31" s="14">
        <v>11</v>
      </c>
      <c r="H31" s="1"/>
      <c r="I31" s="10" t="s">
        <v>98</v>
      </c>
      <c r="J31" s="10" t="s">
        <v>16</v>
      </c>
      <c r="K31" s="38" t="s">
        <v>130</v>
      </c>
      <c r="L31" s="10" t="s">
        <v>96</v>
      </c>
      <c r="M31" s="9" t="s">
        <v>138</v>
      </c>
      <c r="N31" s="28"/>
      <c r="O31" s="30"/>
    </row>
    <row r="32" spans="1:15" ht="12.75">
      <c r="A32" s="19" t="s">
        <v>9</v>
      </c>
      <c r="B32" s="19" t="s">
        <v>10</v>
      </c>
      <c r="C32" s="19">
        <v>1</v>
      </c>
      <c r="D32" s="19" t="s">
        <v>31</v>
      </c>
      <c r="G32" s="14"/>
      <c r="H32" s="14"/>
      <c r="I32" s="10" t="s">
        <v>136</v>
      </c>
      <c r="J32" s="10" t="s">
        <v>18</v>
      </c>
      <c r="K32" s="38" t="s">
        <v>126</v>
      </c>
      <c r="L32" s="10" t="s">
        <v>50</v>
      </c>
      <c r="M32" s="9" t="s">
        <v>140</v>
      </c>
      <c r="N32" s="28"/>
      <c r="O32" s="30"/>
    </row>
    <row r="33" spans="7:15" ht="12.75">
      <c r="G33" s="14"/>
      <c r="H33" s="14"/>
      <c r="I33" s="2" t="s">
        <v>23</v>
      </c>
      <c r="J33" s="10"/>
      <c r="K33" s="38"/>
      <c r="L33" s="10"/>
      <c r="M33" s="9"/>
      <c r="N33" s="28"/>
      <c r="O33" s="30"/>
    </row>
    <row r="34" spans="4:15" ht="12.75">
      <c r="D34" s="21" t="s">
        <v>32</v>
      </c>
      <c r="G34" s="14">
        <v>1</v>
      </c>
      <c r="H34" s="14"/>
      <c r="I34" s="10" t="s">
        <v>51</v>
      </c>
      <c r="J34" s="10" t="s">
        <v>19</v>
      </c>
      <c r="K34" s="38" t="s">
        <v>123</v>
      </c>
      <c r="L34" s="10" t="s">
        <v>49</v>
      </c>
      <c r="M34" s="9" t="s">
        <v>151</v>
      </c>
      <c r="N34" s="28"/>
      <c r="O34" s="30"/>
    </row>
    <row r="35" spans="4:15" ht="12.75">
      <c r="D35" s="21" t="s">
        <v>32</v>
      </c>
      <c r="G35" s="14">
        <v>2</v>
      </c>
      <c r="H35" s="14"/>
      <c r="I35" s="10" t="s">
        <v>44</v>
      </c>
      <c r="J35" s="10" t="s">
        <v>5</v>
      </c>
      <c r="K35" s="38" t="s">
        <v>123</v>
      </c>
      <c r="L35" s="10" t="s">
        <v>4</v>
      </c>
      <c r="M35" s="9" t="s">
        <v>147</v>
      </c>
      <c r="N35" s="28"/>
      <c r="O35" s="30"/>
    </row>
    <row r="36" spans="4:15" ht="12.75">
      <c r="D36" s="21" t="s">
        <v>32</v>
      </c>
      <c r="G36" s="14">
        <v>3</v>
      </c>
      <c r="H36" s="14"/>
      <c r="I36" s="10" t="s">
        <v>94</v>
      </c>
      <c r="J36" s="10" t="s">
        <v>95</v>
      </c>
      <c r="K36" s="38" t="s">
        <v>123</v>
      </c>
      <c r="L36" s="10" t="s">
        <v>1</v>
      </c>
      <c r="M36" s="9" t="s">
        <v>142</v>
      </c>
      <c r="N36" s="28"/>
      <c r="O36" s="30"/>
    </row>
    <row r="37" spans="4:15" ht="12.75">
      <c r="D37" s="21" t="s">
        <v>32</v>
      </c>
      <c r="G37" s="14">
        <v>4</v>
      </c>
      <c r="H37" s="14"/>
      <c r="I37" s="10" t="s">
        <v>102</v>
      </c>
      <c r="J37" s="10" t="s">
        <v>28</v>
      </c>
      <c r="K37" s="38" t="s">
        <v>123</v>
      </c>
      <c r="L37" s="10" t="s">
        <v>1</v>
      </c>
      <c r="M37" s="9" t="s">
        <v>143</v>
      </c>
      <c r="N37" s="28"/>
      <c r="O37" s="30"/>
    </row>
    <row r="38" spans="4:15" ht="12.75">
      <c r="D38" s="21" t="s">
        <v>32</v>
      </c>
      <c r="G38" s="14">
        <v>5</v>
      </c>
      <c r="H38" s="14"/>
      <c r="I38" s="10" t="s">
        <v>101</v>
      </c>
      <c r="J38" s="10" t="s">
        <v>27</v>
      </c>
      <c r="K38" s="38" t="s">
        <v>123</v>
      </c>
      <c r="L38" s="10" t="s">
        <v>1</v>
      </c>
      <c r="M38" s="9" t="s">
        <v>141</v>
      </c>
      <c r="N38" s="28"/>
      <c r="O38" s="30"/>
    </row>
    <row r="39" spans="4:15" ht="12.75">
      <c r="D39" s="21" t="s">
        <v>32</v>
      </c>
      <c r="G39" s="14">
        <v>6</v>
      </c>
      <c r="H39" s="14"/>
      <c r="I39" s="10" t="s">
        <v>98</v>
      </c>
      <c r="J39" s="10" t="s">
        <v>16</v>
      </c>
      <c r="K39" s="38" t="s">
        <v>130</v>
      </c>
      <c r="L39" s="10" t="s">
        <v>96</v>
      </c>
      <c r="M39" s="9" t="s">
        <v>144</v>
      </c>
      <c r="N39" s="28"/>
      <c r="O39" s="30"/>
    </row>
    <row r="40" spans="4:15" ht="12.75">
      <c r="D40" s="21" t="s">
        <v>32</v>
      </c>
      <c r="G40" s="14">
        <v>7</v>
      </c>
      <c r="H40" s="14"/>
      <c r="I40" s="10" t="s">
        <v>89</v>
      </c>
      <c r="J40" s="10" t="s">
        <v>90</v>
      </c>
      <c r="K40" s="38" t="s">
        <v>126</v>
      </c>
      <c r="L40" s="10" t="s">
        <v>4</v>
      </c>
      <c r="M40" s="9" t="s">
        <v>148</v>
      </c>
      <c r="N40" s="28"/>
      <c r="O40" s="30"/>
    </row>
    <row r="41" spans="4:15" ht="12.75">
      <c r="D41" s="21" t="s">
        <v>32</v>
      </c>
      <c r="G41" s="14">
        <v>8</v>
      </c>
      <c r="H41" s="14"/>
      <c r="I41" s="10" t="s">
        <v>88</v>
      </c>
      <c r="J41" s="10" t="s">
        <v>39</v>
      </c>
      <c r="K41" s="38" t="s">
        <v>123</v>
      </c>
      <c r="L41" s="10" t="s">
        <v>87</v>
      </c>
      <c r="M41" s="9" t="s">
        <v>145</v>
      </c>
      <c r="N41" s="28"/>
      <c r="O41" s="30"/>
    </row>
    <row r="42" spans="4:15" ht="12.75">
      <c r="D42" s="21" t="s">
        <v>32</v>
      </c>
      <c r="G42" s="14">
        <v>9</v>
      </c>
      <c r="H42" s="14"/>
      <c r="I42" s="10" t="s">
        <v>45</v>
      </c>
      <c r="J42" s="10" t="s">
        <v>36</v>
      </c>
      <c r="K42" s="38" t="s">
        <v>123</v>
      </c>
      <c r="L42" s="10" t="s">
        <v>4</v>
      </c>
      <c r="M42" s="9" t="s">
        <v>146</v>
      </c>
      <c r="N42" s="28"/>
      <c r="O42" s="30"/>
    </row>
    <row r="43" spans="4:15" ht="12.75">
      <c r="D43" s="21" t="s">
        <v>32</v>
      </c>
      <c r="G43" s="14">
        <v>10</v>
      </c>
      <c r="H43" s="14"/>
      <c r="I43" s="10" t="s">
        <v>104</v>
      </c>
      <c r="J43" s="10" t="s">
        <v>17</v>
      </c>
      <c r="K43" s="38" t="s">
        <v>126</v>
      </c>
      <c r="L43" s="10" t="s">
        <v>105</v>
      </c>
      <c r="M43" s="9" t="s">
        <v>150</v>
      </c>
      <c r="N43" s="28"/>
      <c r="O43" s="30"/>
    </row>
    <row r="44" spans="4:15" ht="12.75">
      <c r="D44" s="21" t="s">
        <v>32</v>
      </c>
      <c r="G44" s="14">
        <v>11</v>
      </c>
      <c r="H44" s="14"/>
      <c r="I44" s="10" t="s">
        <v>103</v>
      </c>
      <c r="J44" s="10" t="s">
        <v>8</v>
      </c>
      <c r="K44" s="38" t="s">
        <v>126</v>
      </c>
      <c r="L44" s="10" t="s">
        <v>105</v>
      </c>
      <c r="M44" s="9" t="s">
        <v>149</v>
      </c>
      <c r="N44" s="28"/>
      <c r="O44" s="30"/>
    </row>
    <row r="45" spans="4:15" ht="12.75">
      <c r="D45" s="21" t="s">
        <v>32</v>
      </c>
      <c r="G45" s="14">
        <v>12</v>
      </c>
      <c r="H45" s="14"/>
      <c r="I45" s="10" t="s">
        <v>136</v>
      </c>
      <c r="J45" s="10" t="s">
        <v>18</v>
      </c>
      <c r="K45" s="38" t="s">
        <v>126</v>
      </c>
      <c r="L45" s="10" t="s">
        <v>50</v>
      </c>
      <c r="M45" s="9" t="s">
        <v>152</v>
      </c>
      <c r="N45" s="28"/>
      <c r="O45" s="30"/>
    </row>
    <row r="46" spans="4:15" ht="12.75">
      <c r="D46" s="12"/>
      <c r="E46" s="12"/>
      <c r="F46" s="12"/>
      <c r="H46" s="14"/>
      <c r="I46" s="15" t="s">
        <v>110</v>
      </c>
      <c r="J46" s="12"/>
      <c r="K46" s="12"/>
      <c r="L46" s="12"/>
      <c r="M46" s="12"/>
      <c r="N46" s="28"/>
      <c r="O46" s="30"/>
    </row>
    <row r="47" spans="4:15" ht="12.75">
      <c r="D47" s="19" t="s">
        <v>12</v>
      </c>
      <c r="G47" s="14">
        <v>1</v>
      </c>
      <c r="H47" s="14"/>
      <c r="I47" s="10" t="s">
        <v>88</v>
      </c>
      <c r="J47" s="10" t="s">
        <v>39</v>
      </c>
      <c r="K47" s="38" t="s">
        <v>123</v>
      </c>
      <c r="L47" s="10" t="s">
        <v>87</v>
      </c>
      <c r="M47" s="9" t="s">
        <v>157</v>
      </c>
      <c r="N47" s="28">
        <v>1.2</v>
      </c>
      <c r="O47" s="30"/>
    </row>
    <row r="48" spans="4:15" ht="12.75">
      <c r="D48" s="19" t="s">
        <v>12</v>
      </c>
      <c r="G48" s="14">
        <v>2</v>
      </c>
      <c r="H48" s="14"/>
      <c r="I48" s="10" t="s">
        <v>101</v>
      </c>
      <c r="J48" s="10" t="s">
        <v>27</v>
      </c>
      <c r="K48" s="38" t="s">
        <v>123</v>
      </c>
      <c r="L48" s="10" t="s">
        <v>1</v>
      </c>
      <c r="M48" s="9" t="s">
        <v>153</v>
      </c>
      <c r="N48" s="28">
        <v>0.9</v>
      </c>
      <c r="O48" s="30"/>
    </row>
    <row r="49" spans="4:15" ht="12.75">
      <c r="D49" s="19" t="s">
        <v>12</v>
      </c>
      <c r="G49" s="14">
        <v>3</v>
      </c>
      <c r="H49" s="14"/>
      <c r="I49" s="10" t="s">
        <v>102</v>
      </c>
      <c r="J49" s="10" t="s">
        <v>28</v>
      </c>
      <c r="K49" s="38" t="s">
        <v>123</v>
      </c>
      <c r="L49" s="10" t="s">
        <v>1</v>
      </c>
      <c r="M49" s="9" t="s">
        <v>155</v>
      </c>
      <c r="N49" s="28">
        <v>1.1</v>
      </c>
      <c r="O49" s="30"/>
    </row>
    <row r="50" spans="4:15" ht="12.75">
      <c r="D50" s="19" t="s">
        <v>12</v>
      </c>
      <c r="G50" s="14">
        <v>4</v>
      </c>
      <c r="H50" s="14"/>
      <c r="I50" s="10" t="s">
        <v>44</v>
      </c>
      <c r="J50" s="10" t="s">
        <v>5</v>
      </c>
      <c r="K50" s="38" t="s">
        <v>123</v>
      </c>
      <c r="L50" s="10" t="s">
        <v>4</v>
      </c>
      <c r="M50" s="9" t="s">
        <v>159</v>
      </c>
      <c r="N50" s="28">
        <v>0.8</v>
      </c>
      <c r="O50" s="30"/>
    </row>
    <row r="51" spans="4:15" ht="12.75">
      <c r="D51" s="19" t="s">
        <v>12</v>
      </c>
      <c r="G51" s="14">
        <v>5</v>
      </c>
      <c r="H51" s="14"/>
      <c r="I51" s="10" t="s">
        <v>94</v>
      </c>
      <c r="J51" s="10" t="s">
        <v>95</v>
      </c>
      <c r="K51" s="38" t="s">
        <v>123</v>
      </c>
      <c r="L51" s="10" t="s">
        <v>1</v>
      </c>
      <c r="M51" s="9" t="s">
        <v>154</v>
      </c>
      <c r="N51" s="28">
        <v>0.3</v>
      </c>
      <c r="O51" s="30"/>
    </row>
    <row r="52" spans="4:15" ht="12.75">
      <c r="D52" s="19" t="s">
        <v>12</v>
      </c>
      <c r="G52" s="14">
        <v>6</v>
      </c>
      <c r="H52" s="14"/>
      <c r="I52" s="10" t="s">
        <v>104</v>
      </c>
      <c r="J52" s="10" t="s">
        <v>17</v>
      </c>
      <c r="K52" s="38" t="s">
        <v>126</v>
      </c>
      <c r="L52" s="10" t="s">
        <v>105</v>
      </c>
      <c r="M52" s="9" t="s">
        <v>162</v>
      </c>
      <c r="N52" s="28">
        <v>0.5</v>
      </c>
      <c r="O52" s="30"/>
    </row>
    <row r="53" spans="4:15" ht="12.75">
      <c r="D53" s="19" t="s">
        <v>12</v>
      </c>
      <c r="G53" s="14">
        <v>7</v>
      </c>
      <c r="H53" s="14"/>
      <c r="I53" s="10" t="s">
        <v>51</v>
      </c>
      <c r="J53" s="10" t="s">
        <v>19</v>
      </c>
      <c r="K53" s="38" t="s">
        <v>123</v>
      </c>
      <c r="L53" s="10" t="s">
        <v>49</v>
      </c>
      <c r="M53" s="9" t="s">
        <v>163</v>
      </c>
      <c r="N53" s="28">
        <v>1.3</v>
      </c>
      <c r="O53" s="30"/>
    </row>
    <row r="54" spans="4:15" ht="12.75">
      <c r="D54" s="19" t="s">
        <v>12</v>
      </c>
      <c r="G54" s="14">
        <v>8</v>
      </c>
      <c r="I54" s="10" t="s">
        <v>89</v>
      </c>
      <c r="J54" s="10" t="s">
        <v>90</v>
      </c>
      <c r="K54" s="38" t="s">
        <v>126</v>
      </c>
      <c r="L54" s="10" t="s">
        <v>4</v>
      </c>
      <c r="M54" s="9" t="s">
        <v>160</v>
      </c>
      <c r="N54" s="28">
        <v>1.1</v>
      </c>
      <c r="O54" s="30"/>
    </row>
    <row r="55" spans="4:15" ht="12.75">
      <c r="D55" s="19" t="s">
        <v>12</v>
      </c>
      <c r="G55" s="14">
        <v>9</v>
      </c>
      <c r="H55" s="14"/>
      <c r="I55" s="10" t="s">
        <v>45</v>
      </c>
      <c r="J55" s="10" t="s">
        <v>36</v>
      </c>
      <c r="K55" s="38" t="s">
        <v>123</v>
      </c>
      <c r="L55" s="10" t="s">
        <v>4</v>
      </c>
      <c r="M55" s="9" t="s">
        <v>158</v>
      </c>
      <c r="N55" s="28">
        <v>0.8</v>
      </c>
      <c r="O55" s="30"/>
    </row>
    <row r="56" spans="4:15" ht="12.75">
      <c r="D56" s="19" t="s">
        <v>12</v>
      </c>
      <c r="G56" s="14">
        <v>10</v>
      </c>
      <c r="H56" s="14"/>
      <c r="I56" s="10" t="s">
        <v>98</v>
      </c>
      <c r="J56" s="10" t="s">
        <v>16</v>
      </c>
      <c r="K56" s="38" t="s">
        <v>130</v>
      </c>
      <c r="L56" s="10" t="s">
        <v>96</v>
      </c>
      <c r="M56" s="9" t="s">
        <v>156</v>
      </c>
      <c r="N56" s="28">
        <v>0.9</v>
      </c>
      <c r="O56" s="30"/>
    </row>
    <row r="57" spans="4:15" ht="12.75">
      <c r="D57" s="19" t="s">
        <v>12</v>
      </c>
      <c r="G57" s="14">
        <v>11</v>
      </c>
      <c r="H57" s="14"/>
      <c r="I57" s="10" t="s">
        <v>103</v>
      </c>
      <c r="J57" s="10" t="s">
        <v>8</v>
      </c>
      <c r="K57" s="38" t="s">
        <v>126</v>
      </c>
      <c r="L57" s="10" t="s">
        <v>105</v>
      </c>
      <c r="M57" s="9" t="s">
        <v>161</v>
      </c>
      <c r="N57" s="28">
        <v>0.8</v>
      </c>
      <c r="O57" s="30"/>
    </row>
    <row r="58" spans="4:15" ht="12.75">
      <c r="D58" s="19" t="s">
        <v>12</v>
      </c>
      <c r="G58" s="14">
        <v>12</v>
      </c>
      <c r="H58" s="14"/>
      <c r="I58" s="10" t="s">
        <v>136</v>
      </c>
      <c r="J58" s="10" t="s">
        <v>18</v>
      </c>
      <c r="K58" s="38" t="s">
        <v>126</v>
      </c>
      <c r="L58" s="10" t="s">
        <v>50</v>
      </c>
      <c r="M58" s="9" t="s">
        <v>164</v>
      </c>
      <c r="N58" s="28">
        <v>0.4</v>
      </c>
      <c r="O58" s="30"/>
    </row>
    <row r="59" spans="7:15" ht="12.75">
      <c r="G59" s="14"/>
      <c r="H59" s="14"/>
      <c r="I59" s="2" t="s">
        <v>60</v>
      </c>
      <c r="J59" s="10"/>
      <c r="K59" s="11"/>
      <c r="L59" s="12"/>
      <c r="M59" s="12"/>
      <c r="N59" s="28"/>
      <c r="O59" s="30"/>
    </row>
    <row r="60" spans="7:15" ht="12.75">
      <c r="G60" s="14"/>
      <c r="H60" s="14"/>
      <c r="I60" s="3" t="s">
        <v>0</v>
      </c>
      <c r="J60" s="10"/>
      <c r="K60" s="11"/>
      <c r="L60" s="12"/>
      <c r="M60" s="12"/>
      <c r="N60" s="28"/>
      <c r="O60" s="30"/>
    </row>
    <row r="61" spans="4:15" ht="12.75">
      <c r="D61" s="21" t="s">
        <v>11</v>
      </c>
      <c r="E61" s="20" t="s">
        <v>10</v>
      </c>
      <c r="F61" s="20">
        <v>1</v>
      </c>
      <c r="G61" s="14">
        <v>1</v>
      </c>
      <c r="H61" s="14"/>
      <c r="I61" s="10" t="s">
        <v>88</v>
      </c>
      <c r="J61" s="10" t="s">
        <v>39</v>
      </c>
      <c r="K61" s="38" t="s">
        <v>123</v>
      </c>
      <c r="L61" s="10" t="s">
        <v>87</v>
      </c>
      <c r="M61" s="9" t="s">
        <v>169</v>
      </c>
      <c r="N61" s="28"/>
      <c r="O61" s="30"/>
    </row>
    <row r="62" spans="4:15" ht="12.75">
      <c r="D62" s="21" t="s">
        <v>11</v>
      </c>
      <c r="E62" s="20" t="s">
        <v>10</v>
      </c>
      <c r="F62" s="20">
        <v>1</v>
      </c>
      <c r="G62" s="14">
        <v>2</v>
      </c>
      <c r="H62" s="14"/>
      <c r="I62" s="10" t="s">
        <v>101</v>
      </c>
      <c r="J62" s="10" t="s">
        <v>27</v>
      </c>
      <c r="K62" s="38" t="s">
        <v>123</v>
      </c>
      <c r="L62" s="10" t="s">
        <v>1</v>
      </c>
      <c r="M62" s="18" t="s">
        <v>165</v>
      </c>
      <c r="N62" s="28"/>
      <c r="O62" s="30"/>
    </row>
    <row r="63" spans="4:15" ht="12.75">
      <c r="D63" s="21" t="s">
        <v>11</v>
      </c>
      <c r="E63" s="20" t="s">
        <v>10</v>
      </c>
      <c r="F63" s="20">
        <v>1</v>
      </c>
      <c r="G63" s="14">
        <v>3</v>
      </c>
      <c r="H63" s="14"/>
      <c r="I63" s="10" t="s">
        <v>44</v>
      </c>
      <c r="J63" s="10" t="s">
        <v>5</v>
      </c>
      <c r="K63" s="38" t="s">
        <v>123</v>
      </c>
      <c r="L63" s="10" t="s">
        <v>4</v>
      </c>
      <c r="M63" s="18" t="s">
        <v>171</v>
      </c>
      <c r="N63" s="28"/>
      <c r="O63" s="30"/>
    </row>
    <row r="64" spans="4:15" ht="12.75">
      <c r="D64" s="21" t="s">
        <v>11</v>
      </c>
      <c r="E64" s="20" t="s">
        <v>10</v>
      </c>
      <c r="F64" s="20">
        <v>1</v>
      </c>
      <c r="G64" s="14">
        <v>4</v>
      </c>
      <c r="H64" s="14"/>
      <c r="I64" s="10" t="s">
        <v>89</v>
      </c>
      <c r="J64" s="10" t="s">
        <v>90</v>
      </c>
      <c r="K64" s="38" t="s">
        <v>126</v>
      </c>
      <c r="L64" s="10" t="s">
        <v>4</v>
      </c>
      <c r="M64" s="9" t="s">
        <v>172</v>
      </c>
      <c r="N64" s="28"/>
      <c r="O64" s="30"/>
    </row>
    <row r="65" spans="4:15" ht="12.75">
      <c r="D65" s="21" t="s">
        <v>11</v>
      </c>
      <c r="E65" s="20" t="s">
        <v>10</v>
      </c>
      <c r="F65" s="20">
        <v>1</v>
      </c>
      <c r="G65" s="14">
        <v>5</v>
      </c>
      <c r="H65" s="14"/>
      <c r="I65" s="10" t="s">
        <v>98</v>
      </c>
      <c r="J65" s="10" t="s">
        <v>16</v>
      </c>
      <c r="K65" s="38" t="s">
        <v>130</v>
      </c>
      <c r="L65" s="10" t="s">
        <v>96</v>
      </c>
      <c r="M65" s="9" t="s">
        <v>168</v>
      </c>
      <c r="N65" s="28"/>
      <c r="O65" s="30"/>
    </row>
    <row r="66" spans="4:15" ht="12.75">
      <c r="D66" s="21" t="s">
        <v>11</v>
      </c>
      <c r="E66" s="20" t="s">
        <v>10</v>
      </c>
      <c r="F66" s="20">
        <v>1</v>
      </c>
      <c r="G66" s="14">
        <v>6</v>
      </c>
      <c r="H66" s="14"/>
      <c r="I66" s="10" t="s">
        <v>103</v>
      </c>
      <c r="J66" s="10" t="s">
        <v>8</v>
      </c>
      <c r="K66" s="38" t="s">
        <v>126</v>
      </c>
      <c r="L66" s="10" t="s">
        <v>105</v>
      </c>
      <c r="M66" s="9" t="s">
        <v>173</v>
      </c>
      <c r="N66" s="28"/>
      <c r="O66" s="30"/>
    </row>
    <row r="67" spans="4:15" ht="12.75">
      <c r="D67" s="21" t="s">
        <v>11</v>
      </c>
      <c r="E67" s="20" t="s">
        <v>10</v>
      </c>
      <c r="F67" s="20">
        <v>1</v>
      </c>
      <c r="G67" s="14">
        <v>7</v>
      </c>
      <c r="H67" s="14"/>
      <c r="I67" s="10" t="s">
        <v>102</v>
      </c>
      <c r="J67" s="10" t="s">
        <v>28</v>
      </c>
      <c r="K67" s="38" t="s">
        <v>123</v>
      </c>
      <c r="L67" s="10" t="s">
        <v>1</v>
      </c>
      <c r="M67" s="18" t="s">
        <v>167</v>
      </c>
      <c r="N67" s="28"/>
      <c r="O67" s="30"/>
    </row>
    <row r="68" spans="4:15" ht="12.75">
      <c r="D68" s="21" t="s">
        <v>11</v>
      </c>
      <c r="E68" s="20" t="s">
        <v>10</v>
      </c>
      <c r="F68" s="20">
        <v>1</v>
      </c>
      <c r="G68" s="14">
        <v>8</v>
      </c>
      <c r="H68" s="14"/>
      <c r="I68" s="10" t="s">
        <v>51</v>
      </c>
      <c r="J68" s="10" t="s">
        <v>19</v>
      </c>
      <c r="K68" s="38" t="s">
        <v>123</v>
      </c>
      <c r="L68" s="10" t="s">
        <v>49</v>
      </c>
      <c r="M68" s="9" t="s">
        <v>174</v>
      </c>
      <c r="N68" s="28"/>
      <c r="O68" s="30"/>
    </row>
    <row r="69" spans="4:15" ht="12.75">
      <c r="D69" s="21" t="s">
        <v>11</v>
      </c>
      <c r="E69" s="20" t="s">
        <v>10</v>
      </c>
      <c r="F69" s="20">
        <v>1</v>
      </c>
      <c r="G69" s="14">
        <v>9</v>
      </c>
      <c r="H69" s="14"/>
      <c r="I69" s="10" t="s">
        <v>45</v>
      </c>
      <c r="J69" s="10" t="s">
        <v>36</v>
      </c>
      <c r="K69" s="38" t="s">
        <v>123</v>
      </c>
      <c r="L69" s="10" t="s">
        <v>4</v>
      </c>
      <c r="M69" s="9" t="s">
        <v>170</v>
      </c>
      <c r="N69" s="28"/>
      <c r="O69" s="30"/>
    </row>
    <row r="70" spans="4:15" ht="12.75">
      <c r="D70" s="21" t="s">
        <v>11</v>
      </c>
      <c r="E70" s="20" t="s">
        <v>10</v>
      </c>
      <c r="F70" s="20">
        <v>1</v>
      </c>
      <c r="G70" s="14">
        <v>10</v>
      </c>
      <c r="H70" s="14"/>
      <c r="I70" s="10" t="s">
        <v>94</v>
      </c>
      <c r="J70" s="10" t="s">
        <v>95</v>
      </c>
      <c r="K70" s="38" t="s">
        <v>123</v>
      </c>
      <c r="L70" s="10" t="s">
        <v>1</v>
      </c>
      <c r="M70" s="18" t="s">
        <v>166</v>
      </c>
      <c r="N70" s="28"/>
      <c r="O70" s="30"/>
    </row>
    <row r="71" spans="4:15" ht="12.75">
      <c r="D71" s="21" t="s">
        <v>11</v>
      </c>
      <c r="E71" s="20" t="s">
        <v>10</v>
      </c>
      <c r="F71" s="20">
        <v>1</v>
      </c>
      <c r="G71" s="14">
        <v>11</v>
      </c>
      <c r="H71" s="14"/>
      <c r="I71" s="10" t="s">
        <v>136</v>
      </c>
      <c r="J71" s="10" t="s">
        <v>18</v>
      </c>
      <c r="K71" s="38" t="s">
        <v>126</v>
      </c>
      <c r="L71" s="10" t="s">
        <v>50</v>
      </c>
      <c r="M71" s="9" t="s">
        <v>175</v>
      </c>
      <c r="N71" s="28"/>
      <c r="O71" s="30"/>
    </row>
    <row r="72" spans="4:15" ht="12.75">
      <c r="D72" s="21" t="s">
        <v>11</v>
      </c>
      <c r="E72" s="20" t="s">
        <v>10</v>
      </c>
      <c r="F72" s="20">
        <v>1</v>
      </c>
      <c r="G72" s="14"/>
      <c r="H72" s="14"/>
      <c r="I72" s="10" t="s">
        <v>104</v>
      </c>
      <c r="J72" s="10" t="s">
        <v>17</v>
      </c>
      <c r="K72" s="38" t="s">
        <v>126</v>
      </c>
      <c r="L72" s="10" t="s">
        <v>105</v>
      </c>
      <c r="M72" s="18" t="s">
        <v>59</v>
      </c>
      <c r="N72" s="28"/>
      <c r="O72" s="30"/>
    </row>
    <row r="73" spans="4:15" ht="12.75">
      <c r="D73" s="21"/>
      <c r="E73" s="20"/>
      <c r="F73" s="20"/>
      <c r="G73" s="141"/>
      <c r="H73" s="141"/>
      <c r="I73" s="147" t="s">
        <v>121</v>
      </c>
      <c r="J73" s="148"/>
      <c r="K73" s="149"/>
      <c r="L73" s="148"/>
      <c r="M73" s="150"/>
      <c r="N73" s="145"/>
      <c r="O73" s="30"/>
    </row>
    <row r="74" spans="4:15" ht="12.75">
      <c r="D74" s="21" t="s">
        <v>176</v>
      </c>
      <c r="E74" s="20"/>
      <c r="F74" s="20"/>
      <c r="G74" s="141">
        <v>1</v>
      </c>
      <c r="H74" s="141"/>
      <c r="I74" s="142" t="s">
        <v>101</v>
      </c>
      <c r="J74" s="142" t="s">
        <v>27</v>
      </c>
      <c r="K74" s="143" t="s">
        <v>123</v>
      </c>
      <c r="L74" s="142" t="s">
        <v>1</v>
      </c>
      <c r="M74" s="144">
        <v>2495</v>
      </c>
      <c r="N74" s="145"/>
      <c r="O74" s="30"/>
    </row>
    <row r="75" spans="4:15" ht="12.75">
      <c r="D75" s="21" t="s">
        <v>176</v>
      </c>
      <c r="E75" s="20"/>
      <c r="F75" s="20"/>
      <c r="G75" s="141">
        <v>2</v>
      </c>
      <c r="H75" s="141"/>
      <c r="I75" s="142" t="s">
        <v>102</v>
      </c>
      <c r="J75" s="142" t="s">
        <v>28</v>
      </c>
      <c r="K75" s="143" t="s">
        <v>123</v>
      </c>
      <c r="L75" s="142" t="s">
        <v>1</v>
      </c>
      <c r="M75" s="144">
        <v>2483</v>
      </c>
      <c r="N75" s="145"/>
      <c r="O75" s="30"/>
    </row>
    <row r="76" spans="4:15" ht="12.75">
      <c r="D76" s="21" t="s">
        <v>176</v>
      </c>
      <c r="E76" s="20"/>
      <c r="F76" s="20"/>
      <c r="G76" s="141">
        <v>3</v>
      </c>
      <c r="H76" s="141"/>
      <c r="I76" s="142" t="s">
        <v>44</v>
      </c>
      <c r="J76" s="142" t="s">
        <v>5</v>
      </c>
      <c r="K76" s="143" t="s">
        <v>123</v>
      </c>
      <c r="L76" s="142" t="s">
        <v>4</v>
      </c>
      <c r="M76" s="144">
        <v>2439</v>
      </c>
      <c r="N76" s="145"/>
      <c r="O76" s="30"/>
    </row>
    <row r="77" spans="4:15" ht="12.75">
      <c r="D77" s="21" t="s">
        <v>176</v>
      </c>
      <c r="E77" s="20"/>
      <c r="F77" s="20"/>
      <c r="G77" s="141">
        <v>4</v>
      </c>
      <c r="H77" s="141"/>
      <c r="I77" s="142" t="s">
        <v>88</v>
      </c>
      <c r="J77" s="142" t="s">
        <v>39</v>
      </c>
      <c r="K77" s="143" t="s">
        <v>123</v>
      </c>
      <c r="L77" s="142" t="s">
        <v>87</v>
      </c>
      <c r="M77" s="144">
        <v>2363</v>
      </c>
      <c r="N77" s="145"/>
      <c r="O77" s="30"/>
    </row>
    <row r="78" spans="4:15" ht="12.75">
      <c r="D78" s="21" t="s">
        <v>176</v>
      </c>
      <c r="E78" s="20"/>
      <c r="F78" s="20"/>
      <c r="G78" s="141">
        <v>5</v>
      </c>
      <c r="H78" s="141"/>
      <c r="I78" s="142" t="s">
        <v>89</v>
      </c>
      <c r="J78" s="142" t="s">
        <v>90</v>
      </c>
      <c r="K78" s="143" t="s">
        <v>126</v>
      </c>
      <c r="L78" s="142" t="s">
        <v>4</v>
      </c>
      <c r="M78" s="144">
        <v>2091</v>
      </c>
      <c r="N78" s="145"/>
      <c r="O78" s="30"/>
    </row>
    <row r="79" spans="4:15" ht="12.75">
      <c r="D79" s="21" t="s">
        <v>176</v>
      </c>
      <c r="E79" s="20"/>
      <c r="F79" s="20"/>
      <c r="G79" s="141">
        <v>6</v>
      </c>
      <c r="H79" s="141"/>
      <c r="I79" s="142" t="s">
        <v>51</v>
      </c>
      <c r="J79" s="142" t="s">
        <v>19</v>
      </c>
      <c r="K79" s="143" t="s">
        <v>123</v>
      </c>
      <c r="L79" s="142" t="s">
        <v>49</v>
      </c>
      <c r="M79" s="144">
        <v>1932</v>
      </c>
      <c r="N79" s="145"/>
      <c r="O79" s="30"/>
    </row>
    <row r="80" spans="4:15" ht="12.75">
      <c r="D80" s="21" t="s">
        <v>176</v>
      </c>
      <c r="E80" s="20"/>
      <c r="F80" s="20"/>
      <c r="G80" s="141">
        <v>7</v>
      </c>
      <c r="H80" s="141"/>
      <c r="I80" s="142" t="s">
        <v>94</v>
      </c>
      <c r="J80" s="142" t="s">
        <v>95</v>
      </c>
      <c r="K80" s="143" t="s">
        <v>123</v>
      </c>
      <c r="L80" s="142" t="s">
        <v>1</v>
      </c>
      <c r="M80" s="144">
        <v>1787</v>
      </c>
      <c r="N80" s="145"/>
      <c r="O80" s="30"/>
    </row>
    <row r="81" spans="4:15" ht="12.75">
      <c r="D81" s="21" t="s">
        <v>176</v>
      </c>
      <c r="E81" s="20"/>
      <c r="F81" s="20"/>
      <c r="G81" s="141">
        <v>8</v>
      </c>
      <c r="H81" s="141"/>
      <c r="I81" s="142" t="s">
        <v>98</v>
      </c>
      <c r="J81" s="142" t="s">
        <v>16</v>
      </c>
      <c r="K81" s="143" t="s">
        <v>130</v>
      </c>
      <c r="L81" s="142" t="s">
        <v>96</v>
      </c>
      <c r="M81" s="144">
        <v>1662</v>
      </c>
      <c r="N81" s="145"/>
      <c r="O81" s="30"/>
    </row>
    <row r="82" spans="4:15" ht="12.75">
      <c r="D82" s="21" t="s">
        <v>176</v>
      </c>
      <c r="E82" s="20"/>
      <c r="F82" s="20"/>
      <c r="G82" s="141">
        <v>9</v>
      </c>
      <c r="H82" s="141"/>
      <c r="I82" s="142" t="s">
        <v>103</v>
      </c>
      <c r="J82" s="142" t="s">
        <v>8</v>
      </c>
      <c r="K82" s="143" t="s">
        <v>126</v>
      </c>
      <c r="L82" s="142" t="s">
        <v>105</v>
      </c>
      <c r="M82" s="144">
        <v>1624</v>
      </c>
      <c r="N82" s="145"/>
      <c r="O82" s="30"/>
    </row>
    <row r="83" spans="4:15" ht="12.75">
      <c r="D83" s="21" t="s">
        <v>176</v>
      </c>
      <c r="E83" s="20"/>
      <c r="F83" s="20"/>
      <c r="G83" s="141">
        <v>10</v>
      </c>
      <c r="H83" s="141"/>
      <c r="I83" s="142" t="s">
        <v>45</v>
      </c>
      <c r="J83" s="142" t="s">
        <v>36</v>
      </c>
      <c r="K83" s="143" t="s">
        <v>123</v>
      </c>
      <c r="L83" s="142" t="s">
        <v>4</v>
      </c>
      <c r="M83" s="144">
        <v>1554</v>
      </c>
      <c r="N83" s="145"/>
      <c r="O83" s="30"/>
    </row>
    <row r="84" spans="4:15" ht="12.75">
      <c r="D84" s="21" t="s">
        <v>176</v>
      </c>
      <c r="E84" s="20"/>
      <c r="F84" s="20"/>
      <c r="G84" s="141">
        <v>11</v>
      </c>
      <c r="H84" s="141"/>
      <c r="I84" s="142" t="s">
        <v>104</v>
      </c>
      <c r="J84" s="142" t="s">
        <v>17</v>
      </c>
      <c r="K84" s="143" t="s">
        <v>126</v>
      </c>
      <c r="L84" s="142" t="s">
        <v>105</v>
      </c>
      <c r="M84" s="144">
        <v>1518</v>
      </c>
      <c r="N84" s="145"/>
      <c r="O84" s="30"/>
    </row>
    <row r="85" spans="4:15" ht="12.75">
      <c r="D85" s="21" t="s">
        <v>176</v>
      </c>
      <c r="E85" s="20"/>
      <c r="F85" s="20"/>
      <c r="G85" s="141">
        <v>12</v>
      </c>
      <c r="H85" s="141"/>
      <c r="I85" s="142" t="s">
        <v>136</v>
      </c>
      <c r="J85" s="142" t="s">
        <v>18</v>
      </c>
      <c r="K85" s="143" t="s">
        <v>126</v>
      </c>
      <c r="L85" s="142" t="s">
        <v>50</v>
      </c>
      <c r="M85" s="146">
        <v>553</v>
      </c>
      <c r="N85" s="145"/>
      <c r="O85" s="30"/>
    </row>
    <row r="86" spans="4:15" ht="12.75">
      <c r="D86" s="21"/>
      <c r="E86" s="20"/>
      <c r="F86" s="20"/>
      <c r="G86" s="14"/>
      <c r="H86" s="14"/>
      <c r="I86" s="2" t="s">
        <v>209</v>
      </c>
      <c r="J86" s="3"/>
      <c r="K86" s="81"/>
      <c r="L86" s="3"/>
      <c r="M86" s="82"/>
      <c r="N86" s="28"/>
      <c r="O86" s="30"/>
    </row>
    <row r="87" spans="7:15" ht="12.75">
      <c r="G87" s="14"/>
      <c r="H87" s="14"/>
      <c r="I87" s="2" t="s">
        <v>62</v>
      </c>
      <c r="J87" s="10"/>
      <c r="K87" s="11"/>
      <c r="L87" s="10"/>
      <c r="M87" s="9"/>
      <c r="N87" s="28"/>
      <c r="O87" s="30"/>
    </row>
    <row r="88" spans="7:15" ht="12.75">
      <c r="G88" s="14"/>
      <c r="H88" s="14"/>
      <c r="I88" s="3" t="s">
        <v>0</v>
      </c>
      <c r="J88" s="10"/>
      <c r="K88" s="11"/>
      <c r="L88" s="10"/>
      <c r="M88" s="16" t="s">
        <v>213</v>
      </c>
      <c r="N88" s="28"/>
      <c r="O88" s="30"/>
    </row>
    <row r="89" spans="4:15" ht="12.75">
      <c r="D89" s="21" t="s">
        <v>63</v>
      </c>
      <c r="E89" s="20" t="s">
        <v>10</v>
      </c>
      <c r="F89" s="20">
        <v>1</v>
      </c>
      <c r="G89" s="14">
        <v>1</v>
      </c>
      <c r="H89" s="14"/>
      <c r="I89" s="10" t="s">
        <v>48</v>
      </c>
      <c r="J89" s="10" t="s">
        <v>41</v>
      </c>
      <c r="K89" s="38" t="s">
        <v>123</v>
      </c>
      <c r="L89" s="10" t="s">
        <v>1</v>
      </c>
      <c r="M89" s="9" t="s">
        <v>210</v>
      </c>
      <c r="N89" s="28">
        <v>-1.5</v>
      </c>
      <c r="O89" s="30"/>
    </row>
    <row r="90" spans="4:15" ht="12.75">
      <c r="D90" s="21" t="s">
        <v>63</v>
      </c>
      <c r="E90" s="20" t="s">
        <v>10</v>
      </c>
      <c r="F90" s="20">
        <v>1</v>
      </c>
      <c r="G90" s="14">
        <v>2</v>
      </c>
      <c r="H90" s="14"/>
      <c r="I90" s="10" t="s">
        <v>47</v>
      </c>
      <c r="J90" s="10" t="s">
        <v>42</v>
      </c>
      <c r="K90" s="38" t="s">
        <v>130</v>
      </c>
      <c r="L90" s="10" t="s">
        <v>1</v>
      </c>
      <c r="M90" s="9" t="s">
        <v>211</v>
      </c>
      <c r="N90" s="28">
        <v>-1.5</v>
      </c>
      <c r="O90" s="30"/>
    </row>
    <row r="91" spans="4:15" ht="12.75">
      <c r="D91" s="21" t="s">
        <v>63</v>
      </c>
      <c r="E91" s="20" t="s">
        <v>10</v>
      </c>
      <c r="F91" s="20">
        <v>1</v>
      </c>
      <c r="G91" s="14">
        <v>3</v>
      </c>
      <c r="H91" s="14"/>
      <c r="I91" s="10" t="s">
        <v>99</v>
      </c>
      <c r="J91" s="10" t="s">
        <v>7</v>
      </c>
      <c r="K91" s="38" t="s">
        <v>130</v>
      </c>
      <c r="L91" s="10" t="s">
        <v>96</v>
      </c>
      <c r="M91" s="9" t="s">
        <v>212</v>
      </c>
      <c r="N91" s="28">
        <v>-1.5</v>
      </c>
      <c r="O91" s="30"/>
    </row>
    <row r="92" spans="4:15" ht="12.75">
      <c r="D92" s="21" t="s">
        <v>63</v>
      </c>
      <c r="E92" s="20" t="s">
        <v>10</v>
      </c>
      <c r="F92" s="20">
        <v>1</v>
      </c>
      <c r="G92" s="14"/>
      <c r="H92" s="14"/>
      <c r="I92" s="13" t="s">
        <v>55</v>
      </c>
      <c r="J92" s="13" t="s">
        <v>37</v>
      </c>
      <c r="K92" s="81" t="s">
        <v>123</v>
      </c>
      <c r="L92" s="13" t="s">
        <v>49</v>
      </c>
      <c r="M92" s="9" t="s">
        <v>59</v>
      </c>
      <c r="N92" s="28">
        <v>-1.5</v>
      </c>
      <c r="O92" s="30"/>
    </row>
    <row r="93" spans="4:15" ht="12.75">
      <c r="D93" s="21"/>
      <c r="E93" s="20"/>
      <c r="F93" s="20"/>
      <c r="G93" s="14"/>
      <c r="H93" s="14"/>
      <c r="I93" s="17" t="s">
        <v>24</v>
      </c>
      <c r="J93" s="10"/>
      <c r="K93" s="38"/>
      <c r="L93" s="10"/>
      <c r="M93" s="9"/>
      <c r="N93" s="28"/>
      <c r="O93" s="30"/>
    </row>
    <row r="94" spans="4:15" ht="12.75">
      <c r="D94" s="21" t="s">
        <v>15</v>
      </c>
      <c r="E94" s="20"/>
      <c r="F94" s="20"/>
      <c r="G94" s="14">
        <v>1</v>
      </c>
      <c r="H94" s="14"/>
      <c r="I94" s="10" t="s">
        <v>48</v>
      </c>
      <c r="J94" s="10" t="s">
        <v>41</v>
      </c>
      <c r="K94" s="38" t="s">
        <v>123</v>
      </c>
      <c r="L94" s="10" t="s">
        <v>1</v>
      </c>
      <c r="M94" s="9" t="s">
        <v>225</v>
      </c>
      <c r="N94" s="28">
        <v>1.1</v>
      </c>
      <c r="O94" s="30"/>
    </row>
    <row r="95" spans="4:15" ht="12.75">
      <c r="D95" s="21" t="s">
        <v>15</v>
      </c>
      <c r="E95" s="20"/>
      <c r="F95" s="20"/>
      <c r="G95" s="14">
        <v>2</v>
      </c>
      <c r="H95" s="14"/>
      <c r="I95" s="10" t="s">
        <v>47</v>
      </c>
      <c r="J95" s="10" t="s">
        <v>42</v>
      </c>
      <c r="K95" s="38" t="s">
        <v>130</v>
      </c>
      <c r="L95" s="10" t="s">
        <v>1</v>
      </c>
      <c r="M95" s="9" t="s">
        <v>226</v>
      </c>
      <c r="N95" s="28">
        <v>0.9</v>
      </c>
      <c r="O95" s="30"/>
    </row>
    <row r="96" spans="4:15" ht="12.75">
      <c r="D96" s="21" t="s">
        <v>15</v>
      </c>
      <c r="E96" s="20"/>
      <c r="F96" s="20"/>
      <c r="G96" s="14">
        <v>3</v>
      </c>
      <c r="H96" s="14"/>
      <c r="I96" s="10" t="s">
        <v>99</v>
      </c>
      <c r="J96" s="10" t="s">
        <v>7</v>
      </c>
      <c r="K96" s="38" t="s">
        <v>130</v>
      </c>
      <c r="L96" s="10" t="s">
        <v>96</v>
      </c>
      <c r="M96" s="9" t="s">
        <v>227</v>
      </c>
      <c r="N96" s="28">
        <v>0.7</v>
      </c>
      <c r="O96" s="30"/>
    </row>
    <row r="97" spans="4:15" ht="12.75">
      <c r="D97" s="21" t="s">
        <v>15</v>
      </c>
      <c r="E97" s="20"/>
      <c r="F97" s="20"/>
      <c r="G97" s="14">
        <v>4</v>
      </c>
      <c r="H97" s="14"/>
      <c r="I97" s="13" t="s">
        <v>55</v>
      </c>
      <c r="J97" s="13" t="s">
        <v>37</v>
      </c>
      <c r="K97" s="81" t="s">
        <v>123</v>
      </c>
      <c r="L97" s="13" t="s">
        <v>49</v>
      </c>
      <c r="M97" s="9" t="s">
        <v>228</v>
      </c>
      <c r="N97" s="28">
        <v>0.9</v>
      </c>
      <c r="O97" s="30"/>
    </row>
    <row r="98" spans="4:15" ht="12.75">
      <c r="D98" s="21"/>
      <c r="E98" s="20"/>
      <c r="F98" s="20"/>
      <c r="G98" s="14"/>
      <c r="H98" s="14"/>
      <c r="I98" s="15" t="s">
        <v>218</v>
      </c>
      <c r="J98" s="13"/>
      <c r="K98" s="81"/>
      <c r="L98" s="13"/>
      <c r="M98" s="9"/>
      <c r="N98" s="28"/>
      <c r="O98" s="30"/>
    </row>
    <row r="99" spans="4:15" ht="12.75">
      <c r="D99" s="21" t="s">
        <v>219</v>
      </c>
      <c r="E99" s="20"/>
      <c r="F99" s="20"/>
      <c r="G99" s="14">
        <v>1</v>
      </c>
      <c r="H99" s="14"/>
      <c r="I99" s="13" t="s">
        <v>220</v>
      </c>
      <c r="J99" s="13" t="s">
        <v>221</v>
      </c>
      <c r="K99" s="81" t="s">
        <v>222</v>
      </c>
      <c r="L99" s="13" t="s">
        <v>1</v>
      </c>
      <c r="M99" s="9" t="s">
        <v>223</v>
      </c>
      <c r="N99" s="28" t="s">
        <v>193</v>
      </c>
      <c r="O99" s="30"/>
    </row>
    <row r="100" spans="4:15" ht="12.75">
      <c r="D100" s="21"/>
      <c r="E100" s="20"/>
      <c r="F100" s="20"/>
      <c r="G100" s="14"/>
      <c r="H100" s="14"/>
      <c r="I100" s="15" t="s">
        <v>25</v>
      </c>
      <c r="J100" s="3"/>
      <c r="K100" s="81"/>
      <c r="L100" s="3"/>
      <c r="M100" s="82"/>
      <c r="N100" s="28"/>
      <c r="O100" s="30"/>
    </row>
    <row r="101" spans="4:15" ht="12.75">
      <c r="D101" s="21" t="s">
        <v>34</v>
      </c>
      <c r="E101" s="20"/>
      <c r="F101" s="20"/>
      <c r="G101" s="14">
        <v>1</v>
      </c>
      <c r="H101" s="14"/>
      <c r="I101" s="13" t="s">
        <v>55</v>
      </c>
      <c r="J101" s="13" t="s">
        <v>37</v>
      </c>
      <c r="K101" s="81" t="s">
        <v>123</v>
      </c>
      <c r="L101" s="13" t="s">
        <v>49</v>
      </c>
      <c r="M101" s="9" t="s">
        <v>217</v>
      </c>
      <c r="N101" s="28"/>
      <c r="O101" s="30"/>
    </row>
    <row r="102" spans="4:15" ht="12.75">
      <c r="D102" s="21" t="s">
        <v>34</v>
      </c>
      <c r="E102" s="20"/>
      <c r="F102" s="20"/>
      <c r="G102" s="14">
        <v>2</v>
      </c>
      <c r="H102" s="14"/>
      <c r="I102" s="10" t="s">
        <v>99</v>
      </c>
      <c r="J102" s="10" t="s">
        <v>7</v>
      </c>
      <c r="K102" s="38" t="s">
        <v>130</v>
      </c>
      <c r="L102" s="10" t="s">
        <v>96</v>
      </c>
      <c r="M102" s="9" t="s">
        <v>216</v>
      </c>
      <c r="N102" s="28"/>
      <c r="O102" s="30"/>
    </row>
    <row r="103" spans="4:15" ht="12.75">
      <c r="D103" s="21" t="s">
        <v>34</v>
      </c>
      <c r="E103" s="20"/>
      <c r="F103" s="20"/>
      <c r="G103" s="14">
        <v>3</v>
      </c>
      <c r="H103" s="14"/>
      <c r="I103" s="10" t="s">
        <v>48</v>
      </c>
      <c r="J103" s="10" t="s">
        <v>41</v>
      </c>
      <c r="K103" s="38" t="s">
        <v>123</v>
      </c>
      <c r="L103" s="10" t="s">
        <v>1</v>
      </c>
      <c r="M103" s="9" t="s">
        <v>214</v>
      </c>
      <c r="N103" s="28"/>
      <c r="O103" s="30"/>
    </row>
    <row r="104" spans="4:15" ht="12.75">
      <c r="D104" s="21" t="s">
        <v>34</v>
      </c>
      <c r="E104" s="20"/>
      <c r="F104" s="20"/>
      <c r="G104" s="14">
        <v>4</v>
      </c>
      <c r="I104" s="10" t="s">
        <v>47</v>
      </c>
      <c r="J104" s="10" t="s">
        <v>42</v>
      </c>
      <c r="K104" s="38" t="s">
        <v>130</v>
      </c>
      <c r="L104" s="10" t="s">
        <v>1</v>
      </c>
      <c r="M104" s="9" t="s">
        <v>215</v>
      </c>
      <c r="N104" s="28"/>
      <c r="O104" s="30"/>
    </row>
    <row r="105" spans="4:15" ht="12.75">
      <c r="D105" s="21"/>
      <c r="E105" s="20"/>
      <c r="F105" s="20"/>
      <c r="G105" s="14"/>
      <c r="H105" s="14"/>
      <c r="I105" s="15" t="s">
        <v>30</v>
      </c>
      <c r="J105" s="12"/>
      <c r="K105" s="12"/>
      <c r="L105" s="12"/>
      <c r="M105" s="12"/>
      <c r="N105" s="28"/>
      <c r="O105" s="30"/>
    </row>
    <row r="106" spans="4:15" ht="12.75">
      <c r="D106" s="21" t="s">
        <v>33</v>
      </c>
      <c r="E106" s="20"/>
      <c r="F106" s="20"/>
      <c r="G106" s="14">
        <v>1</v>
      </c>
      <c r="H106" s="14"/>
      <c r="I106" s="10" t="s">
        <v>48</v>
      </c>
      <c r="J106" s="10" t="s">
        <v>41</v>
      </c>
      <c r="K106" s="38" t="s">
        <v>123</v>
      </c>
      <c r="L106" s="10" t="s">
        <v>1</v>
      </c>
      <c r="M106" s="9" t="s">
        <v>224</v>
      </c>
      <c r="N106" s="28"/>
      <c r="O106" s="30"/>
    </row>
    <row r="107" spans="4:15" ht="12.75">
      <c r="D107" s="21" t="s">
        <v>33</v>
      </c>
      <c r="E107" s="20"/>
      <c r="F107" s="20"/>
      <c r="G107" s="14">
        <v>2</v>
      </c>
      <c r="H107" s="14"/>
      <c r="I107" s="10" t="s">
        <v>99</v>
      </c>
      <c r="J107" s="10" t="s">
        <v>7</v>
      </c>
      <c r="K107" s="38" t="s">
        <v>130</v>
      </c>
      <c r="L107" s="10" t="s">
        <v>96</v>
      </c>
      <c r="M107" s="9" t="s">
        <v>40</v>
      </c>
      <c r="N107" s="28"/>
      <c r="O107" s="30"/>
    </row>
    <row r="108" spans="4:15" ht="12.75">
      <c r="D108" s="21" t="s">
        <v>33</v>
      </c>
      <c r="E108" s="20"/>
      <c r="F108" s="20"/>
      <c r="G108" s="14">
        <v>3</v>
      </c>
      <c r="H108" s="14"/>
      <c r="I108" s="13" t="s">
        <v>55</v>
      </c>
      <c r="J108" s="13" t="s">
        <v>37</v>
      </c>
      <c r="K108" s="81" t="s">
        <v>123</v>
      </c>
      <c r="L108" s="13" t="s">
        <v>49</v>
      </c>
      <c r="M108" s="9" t="s">
        <v>92</v>
      </c>
      <c r="N108" s="28"/>
      <c r="O108" s="30"/>
    </row>
    <row r="109" spans="4:15" ht="12.75">
      <c r="D109" s="21" t="s">
        <v>33</v>
      </c>
      <c r="E109" s="20"/>
      <c r="F109" s="20"/>
      <c r="G109" s="14">
        <v>4</v>
      </c>
      <c r="H109" s="14"/>
      <c r="I109" s="10" t="s">
        <v>47</v>
      </c>
      <c r="J109" s="10" t="s">
        <v>42</v>
      </c>
      <c r="K109" s="38" t="s">
        <v>130</v>
      </c>
      <c r="L109" s="10" t="s">
        <v>1</v>
      </c>
      <c r="M109" s="9" t="s">
        <v>92</v>
      </c>
      <c r="N109" s="28"/>
      <c r="O109" s="30"/>
    </row>
    <row r="110" spans="9:15" ht="12.75">
      <c r="I110" s="2" t="s">
        <v>61</v>
      </c>
      <c r="J110" s="10"/>
      <c r="K110" s="12"/>
      <c r="L110" s="12"/>
      <c r="M110" s="9"/>
      <c r="N110" s="28"/>
      <c r="O110" s="30"/>
    </row>
    <row r="111" spans="9:15" ht="12.75">
      <c r="I111" s="3" t="s">
        <v>0</v>
      </c>
      <c r="J111" s="10"/>
      <c r="K111" s="12"/>
      <c r="L111" s="12"/>
      <c r="M111" s="9"/>
      <c r="N111" s="28"/>
      <c r="O111" s="30"/>
    </row>
    <row r="112" spans="4:15" ht="12.75">
      <c r="D112" s="21" t="s">
        <v>14</v>
      </c>
      <c r="E112" s="20" t="s">
        <v>10</v>
      </c>
      <c r="F112" s="20">
        <v>1</v>
      </c>
      <c r="G112" s="14">
        <v>1</v>
      </c>
      <c r="I112" s="13" t="s">
        <v>55</v>
      </c>
      <c r="J112" s="13" t="s">
        <v>37</v>
      </c>
      <c r="K112" s="81" t="s">
        <v>123</v>
      </c>
      <c r="L112" s="13" t="s">
        <v>49</v>
      </c>
      <c r="M112" s="9" t="s">
        <v>234</v>
      </c>
      <c r="N112" s="28"/>
      <c r="O112" s="30"/>
    </row>
    <row r="113" spans="4:15" ht="12.75">
      <c r="D113" s="21" t="s">
        <v>14</v>
      </c>
      <c r="E113" s="20" t="s">
        <v>10</v>
      </c>
      <c r="F113" s="20">
        <v>1</v>
      </c>
      <c r="G113" s="14">
        <v>2</v>
      </c>
      <c r="I113" s="10" t="s">
        <v>47</v>
      </c>
      <c r="J113" s="10" t="s">
        <v>42</v>
      </c>
      <c r="K113" s="38" t="s">
        <v>130</v>
      </c>
      <c r="L113" s="10" t="s">
        <v>1</v>
      </c>
      <c r="M113" s="9" t="s">
        <v>235</v>
      </c>
      <c r="N113" s="28"/>
      <c r="O113" s="30"/>
    </row>
    <row r="114" spans="4:15" ht="12.75">
      <c r="D114" s="21" t="s">
        <v>14</v>
      </c>
      <c r="E114" s="20" t="s">
        <v>10</v>
      </c>
      <c r="F114" s="20">
        <v>1</v>
      </c>
      <c r="G114" s="14">
        <v>3</v>
      </c>
      <c r="I114" s="10" t="s">
        <v>99</v>
      </c>
      <c r="J114" s="10" t="s">
        <v>7</v>
      </c>
      <c r="K114" s="38" t="s">
        <v>130</v>
      </c>
      <c r="L114" s="10" t="s">
        <v>96</v>
      </c>
      <c r="M114" s="9" t="s">
        <v>233</v>
      </c>
      <c r="N114" s="28"/>
      <c r="O114" s="30"/>
    </row>
    <row r="115" spans="4:15" ht="12.75">
      <c r="D115" s="21" t="s">
        <v>14</v>
      </c>
      <c r="E115" s="20" t="s">
        <v>10</v>
      </c>
      <c r="F115" s="20">
        <v>1</v>
      </c>
      <c r="G115" s="14">
        <v>4</v>
      </c>
      <c r="H115" s="14"/>
      <c r="I115" s="10" t="s">
        <v>48</v>
      </c>
      <c r="J115" s="10" t="s">
        <v>41</v>
      </c>
      <c r="K115" s="38" t="s">
        <v>123</v>
      </c>
      <c r="L115" s="10" t="s">
        <v>1</v>
      </c>
      <c r="M115" s="9" t="s">
        <v>232</v>
      </c>
      <c r="N115" s="28"/>
      <c r="O115" s="30"/>
    </row>
    <row r="116" spans="4:15" ht="12.75">
      <c r="D116" s="21"/>
      <c r="E116" s="20"/>
      <c r="F116" s="20"/>
      <c r="G116" s="141"/>
      <c r="H116" s="141"/>
      <c r="I116" s="147" t="s">
        <v>236</v>
      </c>
      <c r="J116" s="148"/>
      <c r="K116" s="149"/>
      <c r="L116" s="148"/>
      <c r="M116" s="151"/>
      <c r="N116" s="145"/>
      <c r="O116" s="30"/>
    </row>
    <row r="117" spans="4:15" ht="12.75">
      <c r="D117" s="21" t="s">
        <v>237</v>
      </c>
      <c r="E117" s="20"/>
      <c r="F117" s="20"/>
      <c r="G117" s="141">
        <v>1</v>
      </c>
      <c r="H117" s="141"/>
      <c r="I117" s="142" t="s">
        <v>48</v>
      </c>
      <c r="J117" s="142" t="s">
        <v>41</v>
      </c>
      <c r="K117" s="143" t="s">
        <v>123</v>
      </c>
      <c r="L117" s="142" t="s">
        <v>1</v>
      </c>
      <c r="M117" s="146">
        <v>2376</v>
      </c>
      <c r="N117" s="145"/>
      <c r="O117" s="30"/>
    </row>
    <row r="118" spans="4:15" ht="12.75">
      <c r="D118" s="21" t="s">
        <v>237</v>
      </c>
      <c r="E118" s="20"/>
      <c r="F118" s="20"/>
      <c r="G118" s="141">
        <v>2</v>
      </c>
      <c r="H118" s="141"/>
      <c r="I118" s="142" t="s">
        <v>47</v>
      </c>
      <c r="J118" s="142" t="s">
        <v>42</v>
      </c>
      <c r="K118" s="143" t="s">
        <v>130</v>
      </c>
      <c r="L118" s="142" t="s">
        <v>1</v>
      </c>
      <c r="M118" s="146">
        <v>1946</v>
      </c>
      <c r="N118" s="145"/>
      <c r="O118" s="30"/>
    </row>
    <row r="119" spans="4:15" ht="12.75">
      <c r="D119" s="21" t="s">
        <v>237</v>
      </c>
      <c r="E119" s="20"/>
      <c r="F119" s="20"/>
      <c r="G119" s="141">
        <v>3</v>
      </c>
      <c r="H119" s="141"/>
      <c r="I119" s="142" t="s">
        <v>55</v>
      </c>
      <c r="J119" s="142" t="s">
        <v>37</v>
      </c>
      <c r="K119" s="143" t="s">
        <v>123</v>
      </c>
      <c r="L119" s="142" t="s">
        <v>49</v>
      </c>
      <c r="M119" s="146">
        <v>1882</v>
      </c>
      <c r="N119" s="145"/>
      <c r="O119" s="30"/>
    </row>
    <row r="120" spans="4:15" ht="12.75">
      <c r="D120" s="21" t="s">
        <v>237</v>
      </c>
      <c r="E120" s="20"/>
      <c r="F120" s="20"/>
      <c r="G120" s="141">
        <v>4</v>
      </c>
      <c r="H120" s="141"/>
      <c r="I120" s="142" t="s">
        <v>99</v>
      </c>
      <c r="J120" s="142" t="s">
        <v>231</v>
      </c>
      <c r="K120" s="143" t="s">
        <v>130</v>
      </c>
      <c r="L120" s="142" t="s">
        <v>96</v>
      </c>
      <c r="M120" s="146">
        <v>1640</v>
      </c>
      <c r="N120" s="145"/>
      <c r="O120" s="30"/>
    </row>
    <row r="121" ht="12.75">
      <c r="I121" s="2" t="s">
        <v>266</v>
      </c>
    </row>
    <row r="122" ht="12.75">
      <c r="I122" s="2" t="s">
        <v>239</v>
      </c>
    </row>
    <row r="123" spans="9:13" ht="12.75">
      <c r="I123" s="3" t="s">
        <v>0</v>
      </c>
      <c r="M123" s="5" t="s">
        <v>132</v>
      </c>
    </row>
    <row r="124" spans="4:14" ht="12.75">
      <c r="D124" s="19" t="s">
        <v>91</v>
      </c>
      <c r="E124" s="20" t="s">
        <v>10</v>
      </c>
      <c r="F124" s="20">
        <v>1</v>
      </c>
      <c r="G124" s="22">
        <v>1</v>
      </c>
      <c r="I124" s="10" t="s">
        <v>43</v>
      </c>
      <c r="J124" s="10" t="s">
        <v>20</v>
      </c>
      <c r="K124" s="38" t="s">
        <v>241</v>
      </c>
      <c r="L124" s="10" t="s">
        <v>1</v>
      </c>
      <c r="M124" s="7" t="s">
        <v>247</v>
      </c>
      <c r="N124" s="23">
        <v>-0.3</v>
      </c>
    </row>
    <row r="125" spans="4:14" ht="12.75">
      <c r="D125" s="19" t="s">
        <v>251</v>
      </c>
      <c r="E125" s="20" t="s">
        <v>10</v>
      </c>
      <c r="F125" s="20">
        <v>1</v>
      </c>
      <c r="G125" s="22">
        <v>2</v>
      </c>
      <c r="I125" s="10" t="s">
        <v>46</v>
      </c>
      <c r="J125" s="10" t="s">
        <v>16</v>
      </c>
      <c r="K125" s="38" t="s">
        <v>242</v>
      </c>
      <c r="L125" s="10" t="s">
        <v>26</v>
      </c>
      <c r="M125" s="7" t="s">
        <v>248</v>
      </c>
      <c r="N125" s="23">
        <v>-0.3</v>
      </c>
    </row>
    <row r="126" spans="4:14" ht="12.75">
      <c r="D126" s="19" t="s">
        <v>91</v>
      </c>
      <c r="E126" s="20" t="s">
        <v>10</v>
      </c>
      <c r="F126" s="20">
        <v>1</v>
      </c>
      <c r="G126" s="22">
        <v>3</v>
      </c>
      <c r="I126" s="10" t="s">
        <v>243</v>
      </c>
      <c r="J126" s="10" t="s">
        <v>3</v>
      </c>
      <c r="K126" s="38" t="s">
        <v>244</v>
      </c>
      <c r="L126" s="10" t="s">
        <v>26</v>
      </c>
      <c r="M126" s="7" t="s">
        <v>249</v>
      </c>
      <c r="N126" s="23">
        <v>-0.3</v>
      </c>
    </row>
    <row r="127" spans="4:14" ht="12.75">
      <c r="D127" s="19" t="s">
        <v>240</v>
      </c>
      <c r="E127" s="20" t="s">
        <v>10</v>
      </c>
      <c r="F127" s="20">
        <v>1</v>
      </c>
      <c r="G127" s="22">
        <v>4</v>
      </c>
      <c r="I127" s="10" t="s">
        <v>245</v>
      </c>
      <c r="J127" s="10" t="s">
        <v>38</v>
      </c>
      <c r="K127" s="38" t="s">
        <v>246</v>
      </c>
      <c r="L127" s="10" t="s">
        <v>1</v>
      </c>
      <c r="M127" s="7" t="s">
        <v>250</v>
      </c>
      <c r="N127" s="23">
        <v>-0.3</v>
      </c>
    </row>
    <row r="128" ht="12.75">
      <c r="I128" s="15" t="s">
        <v>29</v>
      </c>
    </row>
    <row r="129" spans="4:13" ht="12.75">
      <c r="D129" s="19" t="s">
        <v>31</v>
      </c>
      <c r="G129" s="22">
        <v>1</v>
      </c>
      <c r="I129" s="10" t="s">
        <v>43</v>
      </c>
      <c r="J129" s="10" t="s">
        <v>20</v>
      </c>
      <c r="K129" s="38" t="s">
        <v>241</v>
      </c>
      <c r="L129" s="10" t="s">
        <v>1</v>
      </c>
      <c r="M129" s="7" t="s">
        <v>111</v>
      </c>
    </row>
    <row r="130" spans="4:13" ht="12.75">
      <c r="D130" s="19" t="s">
        <v>31</v>
      </c>
      <c r="G130" s="22">
        <v>2</v>
      </c>
      <c r="I130" s="10" t="s">
        <v>46</v>
      </c>
      <c r="J130" s="10" t="s">
        <v>16</v>
      </c>
      <c r="K130" s="38" t="s">
        <v>242</v>
      </c>
      <c r="L130" s="10" t="s">
        <v>26</v>
      </c>
      <c r="M130" s="7" t="s">
        <v>40</v>
      </c>
    </row>
    <row r="131" spans="4:13" ht="12.75">
      <c r="D131" s="19" t="s">
        <v>31</v>
      </c>
      <c r="G131" s="22"/>
      <c r="I131" s="10" t="s">
        <v>243</v>
      </c>
      <c r="J131" s="10" t="s">
        <v>3</v>
      </c>
      <c r="K131" s="38" t="s">
        <v>244</v>
      </c>
      <c r="L131" s="10" t="s">
        <v>26</v>
      </c>
      <c r="M131" s="7" t="s">
        <v>140</v>
      </c>
    </row>
    <row r="132" spans="4:13" ht="12.75">
      <c r="D132" s="19" t="s">
        <v>31</v>
      </c>
      <c r="G132" s="22"/>
      <c r="I132" s="10" t="s">
        <v>245</v>
      </c>
      <c r="J132" s="10" t="s">
        <v>38</v>
      </c>
      <c r="K132" s="38" t="s">
        <v>246</v>
      </c>
      <c r="L132" s="10" t="s">
        <v>1</v>
      </c>
      <c r="M132" s="7" t="s">
        <v>140</v>
      </c>
    </row>
    <row r="133" ht="12.75">
      <c r="I133" s="15" t="s">
        <v>23</v>
      </c>
    </row>
    <row r="134" spans="4:13" ht="12.75">
      <c r="D134" s="19" t="s">
        <v>32</v>
      </c>
      <c r="G134" s="14">
        <v>1</v>
      </c>
      <c r="I134" s="10" t="s">
        <v>243</v>
      </c>
      <c r="J134" s="10" t="s">
        <v>3</v>
      </c>
      <c r="K134" s="38" t="s">
        <v>244</v>
      </c>
      <c r="L134" s="10" t="s">
        <v>26</v>
      </c>
      <c r="M134" s="7" t="s">
        <v>253</v>
      </c>
    </row>
    <row r="135" spans="4:13" ht="12.75">
      <c r="D135" s="19" t="s">
        <v>32</v>
      </c>
      <c r="G135" s="14">
        <v>2</v>
      </c>
      <c r="I135" s="10" t="s">
        <v>43</v>
      </c>
      <c r="J135" s="10" t="s">
        <v>20</v>
      </c>
      <c r="K135" s="38" t="s">
        <v>241</v>
      </c>
      <c r="L135" s="10" t="s">
        <v>1</v>
      </c>
      <c r="M135" s="7" t="s">
        <v>252</v>
      </c>
    </row>
    <row r="136" ht="12.75">
      <c r="I136" s="15" t="s">
        <v>254</v>
      </c>
    </row>
    <row r="137" spans="4:13" ht="12.75">
      <c r="D137" s="19" t="s">
        <v>13</v>
      </c>
      <c r="G137" s="14">
        <v>1</v>
      </c>
      <c r="I137" s="10" t="s">
        <v>46</v>
      </c>
      <c r="J137" s="10" t="s">
        <v>16</v>
      </c>
      <c r="K137" s="38" t="s">
        <v>242</v>
      </c>
      <c r="L137" s="10" t="s">
        <v>26</v>
      </c>
      <c r="M137" s="7" t="s">
        <v>255</v>
      </c>
    </row>
    <row r="138" spans="4:13" ht="12.75">
      <c r="D138" s="19" t="s">
        <v>13</v>
      </c>
      <c r="G138" s="22">
        <v>2</v>
      </c>
      <c r="I138" s="10" t="s">
        <v>245</v>
      </c>
      <c r="J138" s="10" t="s">
        <v>38</v>
      </c>
      <c r="K138" s="38" t="s">
        <v>246</v>
      </c>
      <c r="L138" s="10" t="s">
        <v>1</v>
      </c>
      <c r="M138" s="7" t="s">
        <v>256</v>
      </c>
    </row>
    <row r="139" ht="12.75">
      <c r="I139" s="15" t="s">
        <v>110</v>
      </c>
    </row>
    <row r="140" spans="4:14" ht="12.75">
      <c r="D140" s="19" t="s">
        <v>12</v>
      </c>
      <c r="G140" s="22">
        <v>1</v>
      </c>
      <c r="I140" s="10" t="s">
        <v>46</v>
      </c>
      <c r="J140" s="10" t="s">
        <v>16</v>
      </c>
      <c r="K140" s="38" t="s">
        <v>242</v>
      </c>
      <c r="L140" s="10" t="s">
        <v>26</v>
      </c>
      <c r="M140" s="7" t="s">
        <v>258</v>
      </c>
      <c r="N140" s="23">
        <v>0.8</v>
      </c>
    </row>
    <row r="141" spans="4:14" ht="12.75">
      <c r="D141" s="19" t="s">
        <v>12</v>
      </c>
      <c r="G141" s="22">
        <v>2</v>
      </c>
      <c r="I141" s="10" t="s">
        <v>43</v>
      </c>
      <c r="J141" s="10" t="s">
        <v>20</v>
      </c>
      <c r="K141" s="38" t="s">
        <v>241</v>
      </c>
      <c r="L141" s="10" t="s">
        <v>1</v>
      </c>
      <c r="M141" s="7" t="s">
        <v>257</v>
      </c>
      <c r="N141" s="23">
        <v>1.2</v>
      </c>
    </row>
    <row r="142" spans="4:14" ht="12.75">
      <c r="D142" s="19" t="s">
        <v>12</v>
      </c>
      <c r="G142" s="22">
        <v>3</v>
      </c>
      <c r="I142" s="10" t="s">
        <v>243</v>
      </c>
      <c r="J142" s="10" t="s">
        <v>3</v>
      </c>
      <c r="K142" s="38" t="s">
        <v>244</v>
      </c>
      <c r="L142" s="10" t="s">
        <v>26</v>
      </c>
      <c r="M142" s="7" t="s">
        <v>259</v>
      </c>
      <c r="N142" s="23">
        <v>0.6</v>
      </c>
    </row>
    <row r="143" spans="4:14" ht="12.75">
      <c r="D143" s="19" t="s">
        <v>12</v>
      </c>
      <c r="G143" s="22">
        <v>4</v>
      </c>
      <c r="I143" s="10" t="s">
        <v>245</v>
      </c>
      <c r="J143" s="10" t="s">
        <v>38</v>
      </c>
      <c r="K143" s="38" t="s">
        <v>246</v>
      </c>
      <c r="L143" s="10" t="s">
        <v>1</v>
      </c>
      <c r="M143" s="7" t="s">
        <v>260</v>
      </c>
      <c r="N143" s="23">
        <v>0.7</v>
      </c>
    </row>
    <row r="144" spans="7:9" ht="12.75">
      <c r="G144" s="22"/>
      <c r="I144" s="15" t="s">
        <v>261</v>
      </c>
    </row>
    <row r="145" ht="12.75">
      <c r="I145" s="13" t="s">
        <v>0</v>
      </c>
    </row>
    <row r="146" spans="4:13" ht="12.75">
      <c r="D146" s="19" t="s">
        <v>53</v>
      </c>
      <c r="E146" s="20" t="s">
        <v>10</v>
      </c>
      <c r="F146" s="20">
        <v>1</v>
      </c>
      <c r="G146" s="22">
        <v>1</v>
      </c>
      <c r="I146" s="10" t="s">
        <v>43</v>
      </c>
      <c r="J146" s="10" t="s">
        <v>20</v>
      </c>
      <c r="K146" s="38" t="s">
        <v>241</v>
      </c>
      <c r="L146" s="10" t="s">
        <v>1</v>
      </c>
      <c r="M146" s="7" t="s">
        <v>262</v>
      </c>
    </row>
    <row r="147" spans="4:13" ht="12.75">
      <c r="D147" s="19" t="s">
        <v>53</v>
      </c>
      <c r="E147" s="20" t="s">
        <v>10</v>
      </c>
      <c r="F147" s="20">
        <v>1</v>
      </c>
      <c r="G147" s="22">
        <v>2</v>
      </c>
      <c r="I147" s="10" t="s">
        <v>245</v>
      </c>
      <c r="J147" s="10" t="s">
        <v>38</v>
      </c>
      <c r="K147" s="38" t="s">
        <v>246</v>
      </c>
      <c r="L147" s="10" t="s">
        <v>1</v>
      </c>
      <c r="M147" s="7" t="s">
        <v>265</v>
      </c>
    </row>
    <row r="148" spans="4:13" ht="12.75">
      <c r="D148" s="19" t="s">
        <v>53</v>
      </c>
      <c r="E148" s="20" t="s">
        <v>10</v>
      </c>
      <c r="F148" s="20">
        <v>1</v>
      </c>
      <c r="G148" s="22">
        <v>3</v>
      </c>
      <c r="I148" s="10" t="s">
        <v>46</v>
      </c>
      <c r="J148" s="10" t="s">
        <v>16</v>
      </c>
      <c r="K148" s="38" t="s">
        <v>242</v>
      </c>
      <c r="L148" s="10" t="s">
        <v>26</v>
      </c>
      <c r="M148" s="7" t="s">
        <v>263</v>
      </c>
    </row>
    <row r="149" spans="4:13" ht="12.75">
      <c r="D149" s="19" t="s">
        <v>53</v>
      </c>
      <c r="E149" s="20" t="s">
        <v>10</v>
      </c>
      <c r="F149" s="20">
        <v>1</v>
      </c>
      <c r="G149" s="22">
        <v>4</v>
      </c>
      <c r="I149" s="10" t="s">
        <v>243</v>
      </c>
      <c r="J149" s="10" t="s">
        <v>3</v>
      </c>
      <c r="K149" s="38" t="s">
        <v>244</v>
      </c>
      <c r="L149" s="10" t="s">
        <v>26</v>
      </c>
      <c r="M149" s="7" t="s">
        <v>264</v>
      </c>
    </row>
    <row r="150" spans="5:9" ht="12.75">
      <c r="E150" s="20"/>
      <c r="F150" s="20"/>
      <c r="I150" s="15" t="s">
        <v>238</v>
      </c>
    </row>
    <row r="151" spans="5:9" ht="12.75">
      <c r="E151" s="20"/>
      <c r="F151" s="20"/>
      <c r="I151" s="15" t="s">
        <v>62</v>
      </c>
    </row>
    <row r="152" spans="5:13" ht="12.75">
      <c r="E152" s="20"/>
      <c r="F152" s="20"/>
      <c r="I152" s="13" t="s">
        <v>0</v>
      </c>
      <c r="M152" s="5" t="s">
        <v>293</v>
      </c>
    </row>
    <row r="153" spans="4:14" ht="12.75">
      <c r="D153" s="19" t="s">
        <v>56</v>
      </c>
      <c r="E153" s="20" t="s">
        <v>10</v>
      </c>
      <c r="F153" s="20">
        <v>1</v>
      </c>
      <c r="G153" s="14">
        <v>1</v>
      </c>
      <c r="I153" s="10" t="s">
        <v>268</v>
      </c>
      <c r="J153" s="10" t="s">
        <v>6</v>
      </c>
      <c r="K153" s="38" t="s">
        <v>241</v>
      </c>
      <c r="L153" s="10" t="s">
        <v>1</v>
      </c>
      <c r="M153" s="7" t="s">
        <v>288</v>
      </c>
      <c r="N153" s="23">
        <v>-2.2</v>
      </c>
    </row>
    <row r="154" spans="4:14" ht="12.75">
      <c r="D154" s="19" t="s">
        <v>56</v>
      </c>
      <c r="E154" s="20" t="s">
        <v>10</v>
      </c>
      <c r="F154" s="20">
        <v>1</v>
      </c>
      <c r="G154" s="14">
        <v>2</v>
      </c>
      <c r="I154" s="10" t="s">
        <v>64</v>
      </c>
      <c r="J154" s="10" t="s">
        <v>108</v>
      </c>
      <c r="K154" s="38" t="s">
        <v>241</v>
      </c>
      <c r="L154" s="10" t="s">
        <v>52</v>
      </c>
      <c r="M154" s="7" t="s">
        <v>290</v>
      </c>
      <c r="N154" s="23">
        <v>-2.2</v>
      </c>
    </row>
    <row r="155" spans="4:14" ht="12.75">
      <c r="D155" s="19" t="s">
        <v>56</v>
      </c>
      <c r="E155" s="20" t="s">
        <v>10</v>
      </c>
      <c r="F155" s="20">
        <v>1</v>
      </c>
      <c r="G155" s="14">
        <v>3</v>
      </c>
      <c r="I155" s="10" t="s">
        <v>65</v>
      </c>
      <c r="J155" s="10" t="s">
        <v>35</v>
      </c>
      <c r="K155" s="38" t="s">
        <v>241</v>
      </c>
      <c r="L155" s="10" t="s">
        <v>4</v>
      </c>
      <c r="M155" s="7" t="s">
        <v>249</v>
      </c>
      <c r="N155" s="23">
        <v>-2.2</v>
      </c>
    </row>
    <row r="156" spans="4:14" ht="12.75">
      <c r="D156" s="19" t="s">
        <v>56</v>
      </c>
      <c r="E156" s="20" t="s">
        <v>10</v>
      </c>
      <c r="F156" s="20">
        <v>1</v>
      </c>
      <c r="G156" s="14">
        <v>4</v>
      </c>
      <c r="I156" s="10" t="s">
        <v>54</v>
      </c>
      <c r="J156" s="10" t="s">
        <v>7</v>
      </c>
      <c r="K156" s="38" t="s">
        <v>244</v>
      </c>
      <c r="L156" s="10" t="s">
        <v>1</v>
      </c>
      <c r="M156" s="7" t="s">
        <v>289</v>
      </c>
      <c r="N156" s="23">
        <v>-2.2</v>
      </c>
    </row>
    <row r="157" spans="9:13" ht="12.75">
      <c r="I157" s="13" t="s">
        <v>2</v>
      </c>
      <c r="M157" s="5" t="s">
        <v>294</v>
      </c>
    </row>
    <row r="158" spans="4:14" ht="12.75">
      <c r="D158" s="19" t="s">
        <v>56</v>
      </c>
      <c r="E158" s="20" t="s">
        <v>10</v>
      </c>
      <c r="F158" s="20">
        <v>2</v>
      </c>
      <c r="G158" s="22">
        <v>1</v>
      </c>
      <c r="I158" s="10" t="s">
        <v>93</v>
      </c>
      <c r="J158" s="10" t="s">
        <v>21</v>
      </c>
      <c r="K158" s="38" t="s">
        <v>241</v>
      </c>
      <c r="L158" s="10" t="s">
        <v>52</v>
      </c>
      <c r="M158" s="7" t="s">
        <v>290</v>
      </c>
      <c r="N158" s="23">
        <v>-3.3</v>
      </c>
    </row>
    <row r="159" spans="4:14" ht="12.75">
      <c r="D159" s="19" t="s">
        <v>109</v>
      </c>
      <c r="E159" s="20" t="s">
        <v>10</v>
      </c>
      <c r="F159" s="20">
        <v>2</v>
      </c>
      <c r="G159" s="22">
        <v>2</v>
      </c>
      <c r="I159" s="10" t="s">
        <v>269</v>
      </c>
      <c r="J159" s="10" t="s">
        <v>22</v>
      </c>
      <c r="K159" s="38" t="s">
        <v>267</v>
      </c>
      <c r="L159" s="10" t="s">
        <v>26</v>
      </c>
      <c r="M159" s="7" t="s">
        <v>291</v>
      </c>
      <c r="N159" s="23">
        <v>-3.3</v>
      </c>
    </row>
    <row r="160" spans="4:14" ht="12.75">
      <c r="D160" s="19" t="s">
        <v>109</v>
      </c>
      <c r="E160" s="20" t="s">
        <v>10</v>
      </c>
      <c r="F160" s="20">
        <v>2</v>
      </c>
      <c r="G160" s="22">
        <v>3</v>
      </c>
      <c r="I160" s="10" t="s">
        <v>270</v>
      </c>
      <c r="J160" s="10" t="s">
        <v>58</v>
      </c>
      <c r="K160" s="38" t="s">
        <v>246</v>
      </c>
      <c r="L160" s="10" t="s">
        <v>1</v>
      </c>
      <c r="M160" s="7" t="s">
        <v>292</v>
      </c>
      <c r="N160" s="23">
        <v>-3.3</v>
      </c>
    </row>
    <row r="161" spans="5:9" ht="12.75">
      <c r="E161" s="20"/>
      <c r="F161" s="20"/>
      <c r="I161" s="15" t="s">
        <v>25</v>
      </c>
    </row>
    <row r="162" spans="4:13" ht="12.75">
      <c r="D162" s="19" t="s">
        <v>34</v>
      </c>
      <c r="G162" s="22">
        <v>1</v>
      </c>
      <c r="I162" s="10" t="s">
        <v>65</v>
      </c>
      <c r="J162" s="10" t="s">
        <v>35</v>
      </c>
      <c r="K162" s="38" t="s">
        <v>241</v>
      </c>
      <c r="L162" s="10" t="s">
        <v>4</v>
      </c>
      <c r="M162" s="7" t="s">
        <v>296</v>
      </c>
    </row>
    <row r="163" spans="4:19" ht="12.75">
      <c r="D163" s="19" t="s">
        <v>34</v>
      </c>
      <c r="G163" s="22">
        <v>2</v>
      </c>
      <c r="I163" s="10" t="s">
        <v>64</v>
      </c>
      <c r="J163" s="10" t="s">
        <v>108</v>
      </c>
      <c r="K163" s="38" t="s">
        <v>241</v>
      </c>
      <c r="L163" s="10" t="s">
        <v>52</v>
      </c>
      <c r="M163" s="7" t="s">
        <v>297</v>
      </c>
      <c r="P163" s="10"/>
      <c r="Q163" s="10"/>
      <c r="R163" s="38"/>
      <c r="S163" s="10"/>
    </row>
    <row r="164" spans="4:19" ht="12.75">
      <c r="D164" s="19" t="s">
        <v>34</v>
      </c>
      <c r="G164" s="22">
        <v>3</v>
      </c>
      <c r="I164" s="10" t="s">
        <v>93</v>
      </c>
      <c r="J164" s="10" t="s">
        <v>21</v>
      </c>
      <c r="K164" s="38" t="s">
        <v>241</v>
      </c>
      <c r="L164" s="10" t="s">
        <v>52</v>
      </c>
      <c r="M164" s="7" t="s">
        <v>298</v>
      </c>
      <c r="P164" s="10"/>
      <c r="Q164" s="10"/>
      <c r="R164" s="38"/>
      <c r="S164" s="10"/>
    </row>
    <row r="165" spans="4:19" ht="12.75">
      <c r="D165" s="19" t="s">
        <v>34</v>
      </c>
      <c r="G165" s="22">
        <v>4</v>
      </c>
      <c r="I165" s="10" t="s">
        <v>268</v>
      </c>
      <c r="J165" s="10" t="s">
        <v>6</v>
      </c>
      <c r="K165" s="38" t="s">
        <v>241</v>
      </c>
      <c r="L165" s="10" t="s">
        <v>1</v>
      </c>
      <c r="M165" s="7" t="s">
        <v>295</v>
      </c>
      <c r="P165" s="10"/>
      <c r="Q165" s="10"/>
      <c r="R165" s="38"/>
      <c r="S165" s="10"/>
    </row>
    <row r="166" spans="4:19" ht="12.75">
      <c r="D166" s="19" t="s">
        <v>34</v>
      </c>
      <c r="G166" s="22">
        <v>5</v>
      </c>
      <c r="I166" s="10" t="s">
        <v>54</v>
      </c>
      <c r="J166" s="10" t="s">
        <v>7</v>
      </c>
      <c r="K166" s="38" t="s">
        <v>244</v>
      </c>
      <c r="L166" s="10" t="s">
        <v>1</v>
      </c>
      <c r="M166" s="7" t="s">
        <v>115</v>
      </c>
      <c r="P166" s="10"/>
      <c r="Q166" s="10"/>
      <c r="R166" s="38"/>
      <c r="S166" s="10"/>
    </row>
    <row r="167" spans="9:19" ht="12.75">
      <c r="I167" s="15" t="s">
        <v>299</v>
      </c>
      <c r="P167" s="10"/>
      <c r="Q167" s="10"/>
      <c r="R167" s="38"/>
      <c r="S167" s="10"/>
    </row>
    <row r="168" spans="4:13" ht="12.75">
      <c r="D168" s="19" t="s">
        <v>300</v>
      </c>
      <c r="G168" s="22">
        <v>1</v>
      </c>
      <c r="I168" s="10" t="s">
        <v>270</v>
      </c>
      <c r="J168" s="10" t="s">
        <v>58</v>
      </c>
      <c r="K168" s="38" t="s">
        <v>246</v>
      </c>
      <c r="L168" s="10" t="s">
        <v>1</v>
      </c>
      <c r="M168" s="7" t="s">
        <v>301</v>
      </c>
    </row>
    <row r="169" spans="4:13" ht="12.75">
      <c r="D169" s="19" t="s">
        <v>300</v>
      </c>
      <c r="G169" s="22">
        <v>2</v>
      </c>
      <c r="I169" s="10" t="s">
        <v>269</v>
      </c>
      <c r="J169" s="10" t="s">
        <v>22</v>
      </c>
      <c r="K169" s="38" t="s">
        <v>267</v>
      </c>
      <c r="L169" s="10" t="s">
        <v>26</v>
      </c>
      <c r="M169" s="7" t="s">
        <v>302</v>
      </c>
    </row>
    <row r="170" ht="12.75">
      <c r="I170" s="15" t="s">
        <v>30</v>
      </c>
    </row>
    <row r="171" spans="4:13" ht="12.75">
      <c r="D171" s="19" t="s">
        <v>33</v>
      </c>
      <c r="G171" s="22">
        <v>1</v>
      </c>
      <c r="I171" s="10" t="s">
        <v>65</v>
      </c>
      <c r="J171" s="10" t="s">
        <v>35</v>
      </c>
      <c r="K171" s="38" t="s">
        <v>241</v>
      </c>
      <c r="L171" s="10" t="s">
        <v>4</v>
      </c>
      <c r="M171" s="140" t="s">
        <v>303</v>
      </c>
    </row>
    <row r="172" spans="4:13" ht="12.75">
      <c r="D172" s="19" t="s">
        <v>33</v>
      </c>
      <c r="G172" s="22">
        <v>2</v>
      </c>
      <c r="I172" s="10" t="s">
        <v>54</v>
      </c>
      <c r="J172" s="10" t="s">
        <v>7</v>
      </c>
      <c r="K172" s="38" t="s">
        <v>244</v>
      </c>
      <c r="L172" s="10" t="s">
        <v>1</v>
      </c>
      <c r="M172" s="140" t="s">
        <v>304</v>
      </c>
    </row>
    <row r="173" spans="4:13" ht="12.75">
      <c r="D173" s="19" t="s">
        <v>33</v>
      </c>
      <c r="G173" s="22">
        <v>3</v>
      </c>
      <c r="I173" s="10" t="s">
        <v>64</v>
      </c>
      <c r="J173" s="10" t="s">
        <v>108</v>
      </c>
      <c r="K173" s="38" t="s">
        <v>241</v>
      </c>
      <c r="L173" s="10" t="s">
        <v>52</v>
      </c>
      <c r="M173" s="140" t="s">
        <v>304</v>
      </c>
    </row>
    <row r="174" spans="4:13" ht="12.75">
      <c r="D174" s="19" t="s">
        <v>33</v>
      </c>
      <c r="G174" s="22">
        <v>4</v>
      </c>
      <c r="I174" s="10" t="s">
        <v>270</v>
      </c>
      <c r="J174" s="10" t="s">
        <v>58</v>
      </c>
      <c r="K174" s="38" t="s">
        <v>246</v>
      </c>
      <c r="L174" s="10" t="s">
        <v>1</v>
      </c>
      <c r="M174" s="7" t="s">
        <v>304</v>
      </c>
    </row>
    <row r="175" spans="4:13" ht="12.75">
      <c r="D175" s="19" t="s">
        <v>33</v>
      </c>
      <c r="G175" s="22">
        <v>5</v>
      </c>
      <c r="I175" s="10" t="s">
        <v>93</v>
      </c>
      <c r="J175" s="10" t="s">
        <v>21</v>
      </c>
      <c r="K175" s="38" t="s">
        <v>241</v>
      </c>
      <c r="L175" s="10" t="s">
        <v>52</v>
      </c>
      <c r="M175" s="140" t="s">
        <v>111</v>
      </c>
    </row>
    <row r="176" spans="4:13" ht="12.75">
      <c r="D176" s="19" t="s">
        <v>33</v>
      </c>
      <c r="G176" s="22">
        <v>6</v>
      </c>
      <c r="I176" s="10" t="s">
        <v>269</v>
      </c>
      <c r="J176" s="10" t="s">
        <v>22</v>
      </c>
      <c r="K176" s="38" t="s">
        <v>267</v>
      </c>
      <c r="L176" s="10" t="s">
        <v>26</v>
      </c>
      <c r="M176" s="7" t="s">
        <v>111</v>
      </c>
    </row>
    <row r="177" spans="4:13" ht="12.75">
      <c r="D177" s="19" t="s">
        <v>33</v>
      </c>
      <c r="G177" s="22">
        <v>7</v>
      </c>
      <c r="I177" s="10" t="s">
        <v>268</v>
      </c>
      <c r="J177" s="10" t="s">
        <v>6</v>
      </c>
      <c r="K177" s="38" t="s">
        <v>241</v>
      </c>
      <c r="L177" s="10" t="s">
        <v>1</v>
      </c>
      <c r="M177" s="140" t="s">
        <v>112</v>
      </c>
    </row>
    <row r="178" spans="7:9" ht="12.75">
      <c r="G178" s="22"/>
      <c r="I178" s="15" t="s">
        <v>24</v>
      </c>
    </row>
    <row r="179" spans="4:14" ht="12.75">
      <c r="D179" s="19" t="s">
        <v>15</v>
      </c>
      <c r="G179" s="22">
        <v>1</v>
      </c>
      <c r="I179" s="10" t="s">
        <v>268</v>
      </c>
      <c r="J179" s="10" t="s">
        <v>6</v>
      </c>
      <c r="K179" s="38" t="s">
        <v>241</v>
      </c>
      <c r="L179" s="10" t="s">
        <v>1</v>
      </c>
      <c r="M179" s="140" t="s">
        <v>305</v>
      </c>
      <c r="N179" s="23">
        <v>0.7</v>
      </c>
    </row>
    <row r="180" spans="4:14" ht="12.75">
      <c r="D180" s="19" t="s">
        <v>15</v>
      </c>
      <c r="G180" s="22">
        <v>2</v>
      </c>
      <c r="I180" s="10" t="s">
        <v>65</v>
      </c>
      <c r="J180" s="10" t="s">
        <v>35</v>
      </c>
      <c r="K180" s="38" t="s">
        <v>241</v>
      </c>
      <c r="L180" s="10" t="s">
        <v>4</v>
      </c>
      <c r="M180" s="140" t="s">
        <v>306</v>
      </c>
      <c r="N180" s="23">
        <v>1.4</v>
      </c>
    </row>
    <row r="181" spans="4:14" ht="12.75">
      <c r="D181" s="19" t="s">
        <v>15</v>
      </c>
      <c r="G181" s="22">
        <v>3</v>
      </c>
      <c r="I181" s="10" t="s">
        <v>64</v>
      </c>
      <c r="J181" s="10" t="s">
        <v>108</v>
      </c>
      <c r="K181" s="38" t="s">
        <v>241</v>
      </c>
      <c r="L181" s="10" t="s">
        <v>52</v>
      </c>
      <c r="M181" s="140" t="s">
        <v>308</v>
      </c>
      <c r="N181" s="23">
        <v>1.1</v>
      </c>
    </row>
    <row r="182" spans="4:14" ht="12.75">
      <c r="D182" s="19" t="s">
        <v>15</v>
      </c>
      <c r="G182" s="22">
        <v>4</v>
      </c>
      <c r="I182" s="10" t="s">
        <v>270</v>
      </c>
      <c r="J182" s="10" t="s">
        <v>58</v>
      </c>
      <c r="K182" s="38" t="s">
        <v>246</v>
      </c>
      <c r="L182" s="10" t="s">
        <v>1</v>
      </c>
      <c r="M182" s="7" t="s">
        <v>310</v>
      </c>
      <c r="N182" s="23">
        <v>0.9</v>
      </c>
    </row>
    <row r="183" spans="4:14" ht="12.75">
      <c r="D183" s="19" t="s">
        <v>15</v>
      </c>
      <c r="G183" s="22">
        <v>5</v>
      </c>
      <c r="I183" s="10" t="s">
        <v>269</v>
      </c>
      <c r="J183" s="10" t="s">
        <v>22</v>
      </c>
      <c r="K183" s="38" t="s">
        <v>267</v>
      </c>
      <c r="L183" s="10" t="s">
        <v>26</v>
      </c>
      <c r="M183" s="7" t="s">
        <v>311</v>
      </c>
      <c r="N183" s="23">
        <v>1.7</v>
      </c>
    </row>
    <row r="184" spans="4:14" ht="12.75">
      <c r="D184" s="19" t="s">
        <v>15</v>
      </c>
      <c r="G184" s="22">
        <v>6</v>
      </c>
      <c r="I184" s="10" t="s">
        <v>93</v>
      </c>
      <c r="J184" s="10" t="s">
        <v>21</v>
      </c>
      <c r="K184" s="38" t="s">
        <v>241</v>
      </c>
      <c r="L184" s="10" t="s">
        <v>52</v>
      </c>
      <c r="M184" s="140" t="s">
        <v>309</v>
      </c>
      <c r="N184" s="23">
        <v>1.3</v>
      </c>
    </row>
    <row r="185" spans="4:14" ht="12.75">
      <c r="D185" s="19" t="s">
        <v>15</v>
      </c>
      <c r="G185" s="22">
        <v>7</v>
      </c>
      <c r="I185" s="10" t="s">
        <v>54</v>
      </c>
      <c r="J185" s="10" t="s">
        <v>7</v>
      </c>
      <c r="K185" s="38" t="s">
        <v>244</v>
      </c>
      <c r="L185" s="10" t="s">
        <v>1</v>
      </c>
      <c r="M185" s="140" t="s">
        <v>307</v>
      </c>
      <c r="N185" s="23">
        <v>1.2</v>
      </c>
    </row>
    <row r="186" ht="12.75">
      <c r="I186" s="15" t="s">
        <v>312</v>
      </c>
    </row>
    <row r="187" ht="12.75">
      <c r="I187" s="13" t="s">
        <v>0</v>
      </c>
    </row>
    <row r="188" spans="4:13" ht="12.75">
      <c r="D188" s="19" t="s">
        <v>313</v>
      </c>
      <c r="E188" s="20" t="s">
        <v>10</v>
      </c>
      <c r="F188" s="20">
        <v>1</v>
      </c>
      <c r="G188" s="22">
        <v>1</v>
      </c>
      <c r="I188" s="10" t="s">
        <v>93</v>
      </c>
      <c r="J188" s="10" t="s">
        <v>21</v>
      </c>
      <c r="K188" s="38" t="s">
        <v>241</v>
      </c>
      <c r="L188" s="10" t="s">
        <v>52</v>
      </c>
      <c r="M188" s="7" t="s">
        <v>283</v>
      </c>
    </row>
    <row r="189" spans="4:13" ht="12.75">
      <c r="D189" s="19" t="s">
        <v>313</v>
      </c>
      <c r="E189" s="20" t="s">
        <v>10</v>
      </c>
      <c r="F189" s="20">
        <v>1</v>
      </c>
      <c r="G189" s="22">
        <v>2</v>
      </c>
      <c r="I189" s="10" t="s">
        <v>64</v>
      </c>
      <c r="J189" s="10" t="s">
        <v>108</v>
      </c>
      <c r="K189" s="38" t="s">
        <v>241</v>
      </c>
      <c r="L189" s="10" t="s">
        <v>52</v>
      </c>
      <c r="M189" s="7" t="s">
        <v>282</v>
      </c>
    </row>
    <row r="190" spans="4:13" ht="12.75">
      <c r="D190" s="19" t="s">
        <v>313</v>
      </c>
      <c r="E190" s="20" t="s">
        <v>10</v>
      </c>
      <c r="F190" s="20">
        <v>1</v>
      </c>
      <c r="G190" s="22">
        <v>3</v>
      </c>
      <c r="I190" s="10" t="s">
        <v>269</v>
      </c>
      <c r="J190" s="10" t="s">
        <v>22</v>
      </c>
      <c r="K190" s="38" t="s">
        <v>267</v>
      </c>
      <c r="L190" s="10" t="s">
        <v>26</v>
      </c>
      <c r="M190" s="7" t="s">
        <v>285</v>
      </c>
    </row>
    <row r="191" spans="4:13" ht="12.75">
      <c r="D191" s="19" t="s">
        <v>313</v>
      </c>
      <c r="E191" s="20" t="s">
        <v>10</v>
      </c>
      <c r="F191" s="20">
        <v>1</v>
      </c>
      <c r="G191" s="22">
        <v>4</v>
      </c>
      <c r="I191" s="10" t="s">
        <v>65</v>
      </c>
      <c r="J191" s="10" t="s">
        <v>35</v>
      </c>
      <c r="K191" s="38" t="s">
        <v>241</v>
      </c>
      <c r="L191" s="10" t="s">
        <v>4</v>
      </c>
      <c r="M191" s="7" t="s">
        <v>281</v>
      </c>
    </row>
    <row r="192" spans="4:13" ht="12.75">
      <c r="D192" s="19" t="s">
        <v>313</v>
      </c>
      <c r="E192" s="20" t="s">
        <v>10</v>
      </c>
      <c r="F192" s="20">
        <v>1</v>
      </c>
      <c r="G192" s="22">
        <v>5</v>
      </c>
      <c r="I192" s="10" t="s">
        <v>270</v>
      </c>
      <c r="J192" s="10" t="s">
        <v>58</v>
      </c>
      <c r="K192" s="38" t="s">
        <v>246</v>
      </c>
      <c r="L192" s="10" t="s">
        <v>1</v>
      </c>
      <c r="M192" s="7" t="s">
        <v>286</v>
      </c>
    </row>
    <row r="193" spans="4:13" ht="12.75">
      <c r="D193" s="19" t="s">
        <v>313</v>
      </c>
      <c r="E193" s="20" t="s">
        <v>10</v>
      </c>
      <c r="F193" s="20">
        <v>1</v>
      </c>
      <c r="G193" s="22">
        <v>6</v>
      </c>
      <c r="I193" s="10" t="s">
        <v>268</v>
      </c>
      <c r="J193" s="10" t="s">
        <v>6</v>
      </c>
      <c r="K193" s="38" t="s">
        <v>241</v>
      </c>
      <c r="L193" s="10" t="s">
        <v>1</v>
      </c>
      <c r="M193" s="7" t="s">
        <v>284</v>
      </c>
    </row>
    <row r="194" spans="4:13" ht="12.75">
      <c r="D194" s="19" t="s">
        <v>313</v>
      </c>
      <c r="E194" s="20" t="s">
        <v>10</v>
      </c>
      <c r="F194" s="20">
        <v>1</v>
      </c>
      <c r="G194" s="22"/>
      <c r="I194" s="10" t="s">
        <v>54</v>
      </c>
      <c r="J194" s="10" t="s">
        <v>7</v>
      </c>
      <c r="K194" s="38" t="s">
        <v>244</v>
      </c>
      <c r="L194" s="10" t="s">
        <v>1</v>
      </c>
      <c r="M194" s="7" t="s">
        <v>59</v>
      </c>
    </row>
  </sheetData>
  <sheetProtection/>
  <mergeCells count="2">
    <mergeCell ref="G1:O1"/>
    <mergeCell ref="G2:O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  <colBreaks count="1" manualBreakCount="1">
    <brk id="14" max="3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5.00390625" style="41" customWidth="1"/>
    <col min="2" max="2" width="13.7109375" style="32" customWidth="1"/>
    <col min="3" max="3" width="10.8515625" style="32" customWidth="1"/>
    <col min="4" max="4" width="5.00390625" style="44" customWidth="1"/>
    <col min="5" max="5" width="25.140625" style="32" customWidth="1"/>
    <col min="6" max="6" width="8.8515625" style="44" bestFit="1" customWidth="1"/>
    <col min="7" max="7" width="7.57421875" style="45" bestFit="1" customWidth="1"/>
    <col min="8" max="8" width="7.57421875" style="45" customWidth="1"/>
    <col min="9" max="9" width="7.00390625" style="45" bestFit="1" customWidth="1"/>
    <col min="10" max="10" width="8.8515625" style="45" bestFit="1" customWidth="1"/>
    <col min="11" max="12" width="7.57421875" style="45" customWidth="1"/>
    <col min="13" max="13" width="6.57421875" style="45" bestFit="1" customWidth="1"/>
    <col min="14" max="15" width="7.57421875" style="45" customWidth="1"/>
    <col min="16" max="16" width="1.28515625" style="45" customWidth="1"/>
    <col min="17" max="21" width="5.8515625" style="45" customWidth="1"/>
  </cols>
  <sheetData>
    <row r="1" spans="2:21" ht="16.5" thickBot="1">
      <c r="B1" s="42" t="s">
        <v>177</v>
      </c>
      <c r="C1" s="43"/>
      <c r="H1" s="46" t="s">
        <v>178</v>
      </c>
      <c r="I1" s="47"/>
      <c r="J1" s="47"/>
      <c r="K1" s="47"/>
      <c r="L1" s="47"/>
      <c r="M1" s="47"/>
      <c r="N1" s="47"/>
      <c r="O1" s="48"/>
      <c r="P1" s="49"/>
      <c r="Q1" s="50" t="s">
        <v>179</v>
      </c>
      <c r="R1" s="51"/>
      <c r="S1" s="52"/>
      <c r="T1" s="52"/>
      <c r="U1" s="53"/>
    </row>
    <row r="2" spans="1:21" ht="16.5" thickBot="1">
      <c r="A2" s="54" t="s">
        <v>180</v>
      </c>
      <c r="B2" s="55" t="s">
        <v>181</v>
      </c>
      <c r="C2" s="56" t="s">
        <v>182</v>
      </c>
      <c r="D2" s="56" t="s">
        <v>183</v>
      </c>
      <c r="E2" s="57" t="s">
        <v>184</v>
      </c>
      <c r="F2" s="58" t="s">
        <v>185</v>
      </c>
      <c r="G2" s="59" t="s">
        <v>186</v>
      </c>
      <c r="H2" s="60" t="s">
        <v>187</v>
      </c>
      <c r="I2" s="61" t="s">
        <v>188</v>
      </c>
      <c r="J2" s="62" t="s">
        <v>189</v>
      </c>
      <c r="K2" s="62" t="s">
        <v>190</v>
      </c>
      <c r="L2" s="62" t="s">
        <v>191</v>
      </c>
      <c r="M2" s="61" t="s">
        <v>188</v>
      </c>
      <c r="N2" s="63">
        <v>600</v>
      </c>
      <c r="O2" s="48"/>
      <c r="P2" s="64"/>
      <c r="Q2" s="60" t="s">
        <v>187</v>
      </c>
      <c r="R2" s="65" t="s">
        <v>192</v>
      </c>
      <c r="S2" s="62" t="s">
        <v>193</v>
      </c>
      <c r="T2" s="62" t="s">
        <v>194</v>
      </c>
      <c r="U2" s="66">
        <v>600</v>
      </c>
    </row>
    <row r="3" spans="1:21" s="12" customFormat="1" ht="16.5" thickBot="1">
      <c r="A3" s="14"/>
      <c r="B3" s="3"/>
      <c r="C3" s="3"/>
      <c r="D3" s="1"/>
      <c r="E3" s="3"/>
      <c r="F3" s="1"/>
      <c r="G3" s="67"/>
      <c r="H3" s="68"/>
      <c r="I3" s="69"/>
      <c r="J3" s="69"/>
      <c r="K3" s="68"/>
      <c r="L3" s="68"/>
      <c r="M3" s="68"/>
      <c r="N3" s="70" t="s">
        <v>195</v>
      </c>
      <c r="O3" s="71" t="s">
        <v>196</v>
      </c>
      <c r="P3" s="49"/>
      <c r="Q3" s="67"/>
      <c r="R3" s="67"/>
      <c r="S3" s="67"/>
      <c r="T3" s="67"/>
      <c r="U3" s="67"/>
    </row>
    <row r="4" spans="1:21" s="72" customFormat="1" ht="8.25" customHeight="1">
      <c r="A4" s="22"/>
      <c r="B4" s="3"/>
      <c r="C4" s="3"/>
      <c r="D4" s="1"/>
      <c r="E4" s="3"/>
      <c r="F4" s="1"/>
      <c r="G4" s="67"/>
      <c r="H4" s="68"/>
      <c r="I4" s="69"/>
      <c r="J4" s="69"/>
      <c r="K4" s="68"/>
      <c r="L4" s="68"/>
      <c r="M4" s="68"/>
      <c r="N4" s="68"/>
      <c r="O4" s="68"/>
      <c r="P4" s="49"/>
      <c r="Q4" s="67"/>
      <c r="R4" s="67"/>
      <c r="S4" s="67"/>
      <c r="T4" s="67"/>
      <c r="U4" s="67"/>
    </row>
    <row r="5" spans="1:21" ht="15.75">
      <c r="A5" s="73" t="s">
        <v>197</v>
      </c>
      <c r="B5" s="39" t="s">
        <v>101</v>
      </c>
      <c r="C5" s="39" t="s">
        <v>27</v>
      </c>
      <c r="D5" s="40" t="s">
        <v>123</v>
      </c>
      <c r="E5" s="39" t="s">
        <v>1</v>
      </c>
      <c r="F5" s="74">
        <f>IF(G5=0," ",RANK(G5,G$5:G$16))</f>
        <v>1</v>
      </c>
      <c r="G5" s="75">
        <f aca="true" t="shared" si="0" ref="G5:G16">SUM(Q5:U5)</f>
        <v>2495</v>
      </c>
      <c r="H5" s="76">
        <v>1282</v>
      </c>
      <c r="I5" s="77">
        <v>-1.8</v>
      </c>
      <c r="J5" s="76">
        <v>125</v>
      </c>
      <c r="K5" s="76">
        <v>675</v>
      </c>
      <c r="L5" s="76">
        <v>479</v>
      </c>
      <c r="M5" s="77">
        <v>0.9</v>
      </c>
      <c r="N5" s="76">
        <v>1</v>
      </c>
      <c r="O5" s="76">
        <v>4714</v>
      </c>
      <c r="P5" s="78"/>
      <c r="Q5" s="79">
        <f aca="true" t="shared" si="1" ref="Q5:Q16">IF(H5="",0,IF((H5&gt;2180),0,ROUNDDOWN(13.15*POWER(21.8-H5/100,1.835),0)))</f>
        <v>738</v>
      </c>
      <c r="R5" s="79">
        <f aca="true" t="shared" si="2" ref="R5:R16">IF(J5="",0,IF(J5&lt;75,0,ROUNDDOWN(1.84523*POWER(J5-75,1.348),0)))</f>
        <v>359</v>
      </c>
      <c r="S5" s="80">
        <f aca="true" t="shared" si="3" ref="S5:S16">IF(K5="",0,IF(K5&lt;150,0,ROUNDDOWN(56.0211*POWER(K5/100-1.5,1.05),0)))</f>
        <v>319</v>
      </c>
      <c r="T5" s="80">
        <f aca="true" t="shared" si="4" ref="T5:T16">IF(L5="",0,IF(L5&lt;210,0,ROUNDDOWN(0.188807*POWER(L5-210,1.41),0)))</f>
        <v>503</v>
      </c>
      <c r="U5" s="80">
        <f aca="true" t="shared" si="5" ref="U5:U16">IF(N5="",0,IF((N5*60+O5/100&gt;1650),0,ROUNDDOWN(0.28*POWER(165-N5*60-O5/100,1.88),0)))</f>
        <v>576</v>
      </c>
    </row>
    <row r="6" spans="1:21" ht="15.75">
      <c r="A6" s="73" t="s">
        <v>198</v>
      </c>
      <c r="B6" s="39" t="s">
        <v>102</v>
      </c>
      <c r="C6" s="39" t="s">
        <v>28</v>
      </c>
      <c r="D6" s="40" t="s">
        <v>123</v>
      </c>
      <c r="E6" s="39" t="s">
        <v>1</v>
      </c>
      <c r="F6" s="74">
        <f>IF(G6=0," ",RANK(G6,G$5:G$16))</f>
        <v>2</v>
      </c>
      <c r="G6" s="75">
        <f t="shared" si="0"/>
        <v>2483</v>
      </c>
      <c r="H6" s="76">
        <v>1378</v>
      </c>
      <c r="I6" s="77">
        <v>-1.8</v>
      </c>
      <c r="J6" s="76">
        <v>155</v>
      </c>
      <c r="K6" s="76">
        <v>691</v>
      </c>
      <c r="L6" s="76">
        <v>477</v>
      </c>
      <c r="M6" s="77">
        <v>1.1</v>
      </c>
      <c r="N6" s="76">
        <v>1</v>
      </c>
      <c r="O6" s="76">
        <v>5867</v>
      </c>
      <c r="P6" s="78"/>
      <c r="Q6" s="79">
        <f t="shared" si="1"/>
        <v>599</v>
      </c>
      <c r="R6" s="79">
        <f t="shared" si="2"/>
        <v>678</v>
      </c>
      <c r="S6" s="80">
        <f t="shared" si="3"/>
        <v>329</v>
      </c>
      <c r="T6" s="80">
        <f t="shared" si="4"/>
        <v>498</v>
      </c>
      <c r="U6" s="80">
        <f t="shared" si="5"/>
        <v>379</v>
      </c>
    </row>
    <row r="7" spans="1:21" ht="15.75">
      <c r="A7" s="73" t="s">
        <v>199</v>
      </c>
      <c r="B7" s="39" t="s">
        <v>44</v>
      </c>
      <c r="C7" s="39" t="s">
        <v>5</v>
      </c>
      <c r="D7" s="40" t="s">
        <v>123</v>
      </c>
      <c r="E7" s="39" t="s">
        <v>4</v>
      </c>
      <c r="F7" s="74">
        <f>IF(G7=0," ",RANK(G7,G$5:G$16))</f>
        <v>3</v>
      </c>
      <c r="G7" s="75">
        <f t="shared" si="0"/>
        <v>2439</v>
      </c>
      <c r="H7" s="76">
        <v>1347</v>
      </c>
      <c r="I7" s="77">
        <v>-1.8</v>
      </c>
      <c r="J7" s="76">
        <v>140</v>
      </c>
      <c r="K7" s="76">
        <v>733</v>
      </c>
      <c r="L7" s="76">
        <v>452</v>
      </c>
      <c r="M7" s="77">
        <v>0.8</v>
      </c>
      <c r="N7" s="76">
        <v>1</v>
      </c>
      <c r="O7" s="76">
        <v>5158</v>
      </c>
      <c r="P7" s="78"/>
      <c r="Q7" s="79">
        <f t="shared" si="1"/>
        <v>643</v>
      </c>
      <c r="R7" s="79">
        <f t="shared" si="2"/>
        <v>512</v>
      </c>
      <c r="S7" s="80">
        <f t="shared" si="3"/>
        <v>356</v>
      </c>
      <c r="T7" s="80">
        <f t="shared" si="4"/>
        <v>433</v>
      </c>
      <c r="U7" s="80">
        <f t="shared" si="5"/>
        <v>495</v>
      </c>
    </row>
    <row r="8" spans="1:21" ht="15.75">
      <c r="A8" s="73" t="s">
        <v>200</v>
      </c>
      <c r="B8" s="39" t="s">
        <v>88</v>
      </c>
      <c r="C8" s="39" t="s">
        <v>39</v>
      </c>
      <c r="D8" s="40" t="s">
        <v>123</v>
      </c>
      <c r="E8" s="39" t="s">
        <v>87</v>
      </c>
      <c r="F8" s="74">
        <f>IF(G8=0," ",RANK(G8,G$5:G$16))</f>
        <v>4</v>
      </c>
      <c r="G8" s="75">
        <f t="shared" si="0"/>
        <v>2363</v>
      </c>
      <c r="H8" s="76">
        <v>1530</v>
      </c>
      <c r="I8" s="77">
        <v>-1.8</v>
      </c>
      <c r="J8" s="76">
        <v>140</v>
      </c>
      <c r="K8" s="76">
        <v>625</v>
      </c>
      <c r="L8" s="76">
        <v>498</v>
      </c>
      <c r="M8" s="77">
        <v>1.2</v>
      </c>
      <c r="N8" s="76">
        <v>1</v>
      </c>
      <c r="O8" s="76">
        <v>4567</v>
      </c>
      <c r="P8" s="78"/>
      <c r="Q8" s="79">
        <f t="shared" si="1"/>
        <v>407</v>
      </c>
      <c r="R8" s="79">
        <f t="shared" si="2"/>
        <v>512</v>
      </c>
      <c r="S8" s="80">
        <f t="shared" si="3"/>
        <v>287</v>
      </c>
      <c r="T8" s="80">
        <f t="shared" si="4"/>
        <v>554</v>
      </c>
      <c r="U8" s="80">
        <f t="shared" si="5"/>
        <v>603</v>
      </c>
    </row>
    <row r="9" spans="1:21" ht="15.75">
      <c r="A9" s="73" t="s">
        <v>201</v>
      </c>
      <c r="B9" s="39" t="s">
        <v>89</v>
      </c>
      <c r="C9" s="39" t="s">
        <v>90</v>
      </c>
      <c r="D9" s="40" t="s">
        <v>126</v>
      </c>
      <c r="E9" s="39" t="s">
        <v>4</v>
      </c>
      <c r="F9" s="74">
        <f>IF(G9=0," ",RANK(G9,G$5:G$16))</f>
        <v>5</v>
      </c>
      <c r="G9" s="75">
        <f t="shared" si="0"/>
        <v>2091</v>
      </c>
      <c r="H9" s="76">
        <v>1352</v>
      </c>
      <c r="I9" s="77">
        <v>-1.8</v>
      </c>
      <c r="J9" s="76">
        <v>120</v>
      </c>
      <c r="K9" s="76">
        <v>640</v>
      </c>
      <c r="L9" s="76">
        <v>423</v>
      </c>
      <c r="M9" s="77">
        <v>1.1</v>
      </c>
      <c r="N9" s="76">
        <v>1</v>
      </c>
      <c r="O9" s="76">
        <v>5223</v>
      </c>
      <c r="P9" s="78"/>
      <c r="Q9" s="79">
        <f t="shared" si="1"/>
        <v>636</v>
      </c>
      <c r="R9" s="79">
        <f t="shared" si="2"/>
        <v>312</v>
      </c>
      <c r="S9" s="80">
        <f t="shared" si="3"/>
        <v>297</v>
      </c>
      <c r="T9" s="80">
        <f t="shared" si="4"/>
        <v>362</v>
      </c>
      <c r="U9" s="80">
        <f t="shared" si="5"/>
        <v>484</v>
      </c>
    </row>
    <row r="10" spans="1:21" ht="15.75">
      <c r="A10" s="73" t="s">
        <v>202</v>
      </c>
      <c r="B10" s="39" t="s">
        <v>51</v>
      </c>
      <c r="C10" s="39" t="s">
        <v>19</v>
      </c>
      <c r="D10" s="40" t="s">
        <v>123</v>
      </c>
      <c r="E10" s="39" t="s">
        <v>49</v>
      </c>
      <c r="F10" s="74">
        <f>IF(G10=0," ",RANK(G10,G$5:G$16))</f>
        <v>6</v>
      </c>
      <c r="G10" s="75">
        <f t="shared" si="0"/>
        <v>1932</v>
      </c>
      <c r="H10" s="76">
        <v>1609</v>
      </c>
      <c r="I10" s="77">
        <v>-0.3</v>
      </c>
      <c r="J10" s="76">
        <v>130</v>
      </c>
      <c r="K10" s="76">
        <v>891</v>
      </c>
      <c r="L10" s="76">
        <v>437</v>
      </c>
      <c r="M10" s="77">
        <v>1.3</v>
      </c>
      <c r="N10" s="76">
        <v>2</v>
      </c>
      <c r="O10" s="76">
        <v>74</v>
      </c>
      <c r="P10" s="78"/>
      <c r="Q10" s="79">
        <f t="shared" si="1"/>
        <v>321</v>
      </c>
      <c r="R10" s="79">
        <f t="shared" si="2"/>
        <v>409</v>
      </c>
      <c r="S10" s="80">
        <f t="shared" si="3"/>
        <v>458</v>
      </c>
      <c r="T10" s="80">
        <f t="shared" si="4"/>
        <v>396</v>
      </c>
      <c r="U10" s="80">
        <f t="shared" si="5"/>
        <v>348</v>
      </c>
    </row>
    <row r="11" spans="1:21" ht="15.75">
      <c r="A11" s="73" t="s">
        <v>203</v>
      </c>
      <c r="B11" s="39" t="s">
        <v>94</v>
      </c>
      <c r="C11" s="39" t="s">
        <v>95</v>
      </c>
      <c r="D11" s="40" t="s">
        <v>123</v>
      </c>
      <c r="E11" s="39" t="s">
        <v>1</v>
      </c>
      <c r="F11" s="74">
        <f>IF(G11=0," ",RANK(G11,G$5:G$16))</f>
        <v>7</v>
      </c>
      <c r="G11" s="75">
        <f t="shared" si="0"/>
        <v>1787</v>
      </c>
      <c r="H11" s="76">
        <v>1474</v>
      </c>
      <c r="I11" s="77">
        <v>-0.3</v>
      </c>
      <c r="J11" s="76">
        <v>130</v>
      </c>
      <c r="K11" s="76">
        <v>730</v>
      </c>
      <c r="L11" s="76">
        <v>445</v>
      </c>
      <c r="M11" s="77">
        <v>0.3</v>
      </c>
      <c r="N11" s="76">
        <v>2</v>
      </c>
      <c r="O11" s="76">
        <v>1836</v>
      </c>
      <c r="P11" s="78"/>
      <c r="Q11" s="79">
        <f t="shared" si="1"/>
        <v>474</v>
      </c>
      <c r="R11" s="79">
        <f t="shared" si="2"/>
        <v>409</v>
      </c>
      <c r="S11" s="80">
        <f t="shared" si="3"/>
        <v>354</v>
      </c>
      <c r="T11" s="80">
        <f t="shared" si="4"/>
        <v>416</v>
      </c>
      <c r="U11" s="80">
        <f t="shared" si="5"/>
        <v>134</v>
      </c>
    </row>
    <row r="12" spans="1:21" ht="15.75">
      <c r="A12" s="73" t="s">
        <v>204</v>
      </c>
      <c r="B12" s="39" t="s">
        <v>98</v>
      </c>
      <c r="C12" s="39" t="s">
        <v>16</v>
      </c>
      <c r="D12" s="40" t="s">
        <v>130</v>
      </c>
      <c r="E12" s="39" t="s">
        <v>96</v>
      </c>
      <c r="F12" s="74">
        <f>IF(G12=0," ",RANK(G12,G$5:G$16))</f>
        <v>8</v>
      </c>
      <c r="G12" s="75">
        <f t="shared" si="0"/>
        <v>1662</v>
      </c>
      <c r="H12" s="76">
        <v>1543</v>
      </c>
      <c r="I12" s="77">
        <v>-1.8</v>
      </c>
      <c r="J12" s="76">
        <v>110</v>
      </c>
      <c r="K12" s="76">
        <v>662</v>
      </c>
      <c r="L12" s="76">
        <v>399</v>
      </c>
      <c r="M12" s="77">
        <v>0.9</v>
      </c>
      <c r="N12" s="76">
        <v>1</v>
      </c>
      <c r="O12" s="76">
        <v>5543</v>
      </c>
      <c r="P12" s="78"/>
      <c r="Q12" s="79">
        <f t="shared" si="1"/>
        <v>393</v>
      </c>
      <c r="R12" s="79">
        <f t="shared" si="2"/>
        <v>222</v>
      </c>
      <c r="S12" s="80">
        <f t="shared" si="3"/>
        <v>311</v>
      </c>
      <c r="T12" s="80">
        <f t="shared" si="4"/>
        <v>306</v>
      </c>
      <c r="U12" s="80">
        <f t="shared" si="5"/>
        <v>430</v>
      </c>
    </row>
    <row r="13" spans="1:21" ht="15.75">
      <c r="A13" s="73" t="s">
        <v>205</v>
      </c>
      <c r="B13" s="39" t="s">
        <v>103</v>
      </c>
      <c r="C13" s="39" t="s">
        <v>8</v>
      </c>
      <c r="D13" s="40" t="s">
        <v>126</v>
      </c>
      <c r="E13" s="39" t="s">
        <v>105</v>
      </c>
      <c r="F13" s="74">
        <f>IF(G13=0," ",RANK(G13,G$5:G$16))</f>
        <v>9</v>
      </c>
      <c r="G13" s="75">
        <f t="shared" si="0"/>
        <v>1624</v>
      </c>
      <c r="H13" s="76">
        <v>1525</v>
      </c>
      <c r="I13" s="77">
        <v>-0.3</v>
      </c>
      <c r="J13" s="76">
        <v>125</v>
      </c>
      <c r="K13" s="76">
        <v>524</v>
      </c>
      <c r="L13" s="76">
        <v>370</v>
      </c>
      <c r="M13" s="77">
        <v>0.8</v>
      </c>
      <c r="N13" s="76">
        <v>1</v>
      </c>
      <c r="O13" s="76">
        <v>5816</v>
      </c>
      <c r="P13" s="78"/>
      <c r="Q13" s="79">
        <f t="shared" si="1"/>
        <v>413</v>
      </c>
      <c r="R13" s="79">
        <f t="shared" si="2"/>
        <v>359</v>
      </c>
      <c r="S13" s="80">
        <f t="shared" si="3"/>
        <v>223</v>
      </c>
      <c r="T13" s="80">
        <f t="shared" si="4"/>
        <v>242</v>
      </c>
      <c r="U13" s="80">
        <f t="shared" si="5"/>
        <v>387</v>
      </c>
    </row>
    <row r="14" spans="1:21" ht="15.75">
      <c r="A14" s="73" t="s">
        <v>206</v>
      </c>
      <c r="B14" s="39" t="s">
        <v>45</v>
      </c>
      <c r="C14" s="39" t="s">
        <v>36</v>
      </c>
      <c r="D14" s="40" t="s">
        <v>123</v>
      </c>
      <c r="E14" s="39" t="s">
        <v>4</v>
      </c>
      <c r="F14" s="74">
        <f>IF(G14=0," ",RANK(G14,G$5:G$16))</f>
        <v>10</v>
      </c>
      <c r="G14" s="75">
        <f t="shared" si="0"/>
        <v>1554</v>
      </c>
      <c r="H14" s="76">
        <v>1586</v>
      </c>
      <c r="I14" s="77">
        <v>-0.3</v>
      </c>
      <c r="J14" s="76">
        <v>115</v>
      </c>
      <c r="K14" s="76">
        <v>602</v>
      </c>
      <c r="L14" s="76">
        <v>416</v>
      </c>
      <c r="M14" s="77">
        <v>0.8</v>
      </c>
      <c r="N14" s="76">
        <v>2</v>
      </c>
      <c r="O14" s="76">
        <v>229</v>
      </c>
      <c r="P14" s="78"/>
      <c r="Q14" s="79">
        <f t="shared" si="1"/>
        <v>345</v>
      </c>
      <c r="R14" s="79">
        <f t="shared" si="2"/>
        <v>266</v>
      </c>
      <c r="S14" s="80">
        <f t="shared" si="3"/>
        <v>273</v>
      </c>
      <c r="T14" s="80">
        <f t="shared" si="4"/>
        <v>345</v>
      </c>
      <c r="U14" s="80">
        <f t="shared" si="5"/>
        <v>325</v>
      </c>
    </row>
    <row r="15" spans="1:21" ht="15.75">
      <c r="A15" s="73" t="s">
        <v>207</v>
      </c>
      <c r="B15" s="39" t="s">
        <v>104</v>
      </c>
      <c r="C15" s="39" t="s">
        <v>17</v>
      </c>
      <c r="D15" s="40" t="s">
        <v>126</v>
      </c>
      <c r="E15" s="39" t="s">
        <v>105</v>
      </c>
      <c r="F15" s="74">
        <f>IF(G15=0," ",RANK(G15,G$5:G$16))</f>
        <v>11</v>
      </c>
      <c r="G15" s="75">
        <f t="shared" si="0"/>
        <v>1518</v>
      </c>
      <c r="H15" s="76">
        <v>1549</v>
      </c>
      <c r="I15" s="77">
        <v>-0.3</v>
      </c>
      <c r="J15" s="76">
        <v>135</v>
      </c>
      <c r="K15" s="76">
        <v>600</v>
      </c>
      <c r="L15" s="76">
        <v>439</v>
      </c>
      <c r="M15" s="77">
        <v>0.5</v>
      </c>
      <c r="N15" s="76"/>
      <c r="O15" s="76"/>
      <c r="P15" s="78"/>
      <c r="Q15" s="79">
        <f t="shared" si="1"/>
        <v>386</v>
      </c>
      <c r="R15" s="79">
        <f t="shared" si="2"/>
        <v>460</v>
      </c>
      <c r="S15" s="80">
        <f t="shared" si="3"/>
        <v>271</v>
      </c>
      <c r="T15" s="80">
        <f t="shared" si="4"/>
        <v>401</v>
      </c>
      <c r="U15" s="80">
        <f t="shared" si="5"/>
        <v>0</v>
      </c>
    </row>
    <row r="16" spans="1:21" ht="15.75">
      <c r="A16" s="73" t="s">
        <v>208</v>
      </c>
      <c r="B16" s="39" t="s">
        <v>136</v>
      </c>
      <c r="C16" s="39" t="s">
        <v>18</v>
      </c>
      <c r="D16" s="40" t="s">
        <v>126</v>
      </c>
      <c r="E16" s="39" t="s">
        <v>50</v>
      </c>
      <c r="F16" s="74">
        <f>IF(G16=0," ",RANK(G16,G$5:G$16))</f>
        <v>12</v>
      </c>
      <c r="G16" s="75">
        <f t="shared" si="0"/>
        <v>553</v>
      </c>
      <c r="H16" s="76">
        <v>1859</v>
      </c>
      <c r="I16" s="77">
        <v>-0.3</v>
      </c>
      <c r="J16" s="76">
        <v>0</v>
      </c>
      <c r="K16" s="76">
        <v>500</v>
      </c>
      <c r="L16" s="76">
        <v>337</v>
      </c>
      <c r="M16" s="77">
        <v>0.4</v>
      </c>
      <c r="N16" s="76">
        <v>2</v>
      </c>
      <c r="O16" s="76">
        <v>2755</v>
      </c>
      <c r="P16" s="78"/>
      <c r="Q16" s="79">
        <f t="shared" si="1"/>
        <v>111</v>
      </c>
      <c r="R16" s="79">
        <f t="shared" si="2"/>
        <v>0</v>
      </c>
      <c r="S16" s="80">
        <f t="shared" si="3"/>
        <v>208</v>
      </c>
      <c r="T16" s="80">
        <f t="shared" si="4"/>
        <v>174</v>
      </c>
      <c r="U16" s="80">
        <f t="shared" si="5"/>
        <v>60</v>
      </c>
    </row>
    <row r="17" spans="2:21" ht="16.5" customHeight="1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</sheetData>
  <sheetProtection/>
  <mergeCells count="4">
    <mergeCell ref="B1:C1"/>
    <mergeCell ref="H1:O1"/>
    <mergeCell ref="Q1:U1"/>
    <mergeCell ref="N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5.00390625" style="41" customWidth="1"/>
    <col min="2" max="2" width="12.00390625" style="32" customWidth="1"/>
    <col min="3" max="3" width="10.8515625" style="32" customWidth="1"/>
    <col min="4" max="4" width="5.00390625" style="44" customWidth="1"/>
    <col min="5" max="5" width="26.140625" style="32" customWidth="1"/>
    <col min="6" max="6" width="8.8515625" style="44" bestFit="1" customWidth="1"/>
    <col min="7" max="7" width="7.57421875" style="45" bestFit="1" customWidth="1"/>
    <col min="8" max="8" width="7.7109375" style="45" bestFit="1" customWidth="1"/>
    <col min="9" max="9" width="6.57421875" style="45" bestFit="1" customWidth="1"/>
    <col min="10" max="10" width="7.00390625" style="45" bestFit="1" customWidth="1"/>
    <col min="11" max="11" width="6.57421875" style="45" bestFit="1" customWidth="1"/>
    <col min="12" max="12" width="7.57421875" style="45" bestFit="1" customWidth="1"/>
    <col min="13" max="13" width="8.8515625" style="45" bestFit="1" customWidth="1"/>
    <col min="14" max="14" width="5.28125" style="45" bestFit="1" customWidth="1"/>
    <col min="15" max="15" width="7.421875" style="45" bestFit="1" customWidth="1"/>
    <col min="16" max="16" width="1.28515625" style="45" customWidth="1"/>
    <col min="17" max="21" width="7.140625" style="45" customWidth="1"/>
  </cols>
  <sheetData>
    <row r="1" spans="2:21" ht="16.5" thickBot="1">
      <c r="B1" s="42" t="s">
        <v>229</v>
      </c>
      <c r="C1" s="43"/>
      <c r="H1" s="46" t="s">
        <v>178</v>
      </c>
      <c r="I1" s="47"/>
      <c r="J1" s="47"/>
      <c r="K1" s="47"/>
      <c r="L1" s="47"/>
      <c r="M1" s="47"/>
      <c r="N1" s="47"/>
      <c r="O1" s="48"/>
      <c r="P1" s="49"/>
      <c r="Q1" s="46" t="s">
        <v>179</v>
      </c>
      <c r="R1" s="47"/>
      <c r="S1" s="47"/>
      <c r="T1" s="47"/>
      <c r="U1" s="48"/>
    </row>
    <row r="2" spans="1:21" ht="16.5" thickBot="1">
      <c r="A2" s="54" t="s">
        <v>180</v>
      </c>
      <c r="B2" s="55" t="s">
        <v>181</v>
      </c>
      <c r="C2" s="56" t="s">
        <v>182</v>
      </c>
      <c r="D2" s="56" t="s">
        <v>183</v>
      </c>
      <c r="E2" s="57" t="s">
        <v>184</v>
      </c>
      <c r="F2" s="58" t="s">
        <v>185</v>
      </c>
      <c r="G2" s="59" t="s">
        <v>186</v>
      </c>
      <c r="H2" s="83" t="s">
        <v>230</v>
      </c>
      <c r="I2" s="84" t="s">
        <v>188</v>
      </c>
      <c r="J2" s="60" t="s">
        <v>191</v>
      </c>
      <c r="K2" s="84" t="s">
        <v>188</v>
      </c>
      <c r="L2" s="59" t="s">
        <v>190</v>
      </c>
      <c r="M2" s="85" t="s">
        <v>189</v>
      </c>
      <c r="N2" s="47">
        <v>1000</v>
      </c>
      <c r="O2" s="48"/>
      <c r="P2" s="64"/>
      <c r="Q2" s="86" t="s">
        <v>230</v>
      </c>
      <c r="R2" s="85" t="s">
        <v>194</v>
      </c>
      <c r="S2" s="86" t="s">
        <v>193</v>
      </c>
      <c r="T2" s="85" t="s">
        <v>192</v>
      </c>
      <c r="U2" s="59">
        <v>1000</v>
      </c>
    </row>
    <row r="3" spans="1:22" ht="16.5" thickBot="1">
      <c r="A3" s="14"/>
      <c r="B3" s="3"/>
      <c r="C3" s="3"/>
      <c r="D3" s="1"/>
      <c r="E3" s="3"/>
      <c r="F3" s="1"/>
      <c r="G3" s="67"/>
      <c r="H3" s="68"/>
      <c r="I3" s="68"/>
      <c r="J3" s="68"/>
      <c r="K3" s="68"/>
      <c r="L3" s="68"/>
      <c r="M3" s="68"/>
      <c r="N3" s="70" t="s">
        <v>195</v>
      </c>
      <c r="O3" s="71" t="s">
        <v>196</v>
      </c>
      <c r="P3" s="49"/>
      <c r="Q3" s="67"/>
      <c r="R3" s="67"/>
      <c r="S3" s="67"/>
      <c r="T3" s="67"/>
      <c r="U3" s="67"/>
      <c r="V3" s="12"/>
    </row>
    <row r="4" spans="1:22" ht="8.25" customHeight="1" thickBot="1">
      <c r="A4" s="22"/>
      <c r="B4" s="3"/>
      <c r="C4" s="3"/>
      <c r="D4" s="1"/>
      <c r="E4" s="3"/>
      <c r="F4" s="1"/>
      <c r="G4" s="67"/>
      <c r="H4" s="68"/>
      <c r="I4" s="68"/>
      <c r="J4" s="68"/>
      <c r="K4" s="68"/>
      <c r="L4" s="68"/>
      <c r="M4" s="68"/>
      <c r="N4" s="68"/>
      <c r="O4" s="68"/>
      <c r="P4" s="49"/>
      <c r="Q4" s="67"/>
      <c r="R4" s="67"/>
      <c r="S4" s="67"/>
      <c r="T4" s="67"/>
      <c r="U4" s="67"/>
      <c r="V4" s="72"/>
    </row>
    <row r="5" spans="1:21" ht="15.75">
      <c r="A5" s="87" t="s">
        <v>197</v>
      </c>
      <c r="B5" s="88" t="s">
        <v>48</v>
      </c>
      <c r="C5" s="88" t="s">
        <v>41</v>
      </c>
      <c r="D5" s="89" t="s">
        <v>123</v>
      </c>
      <c r="E5" s="90" t="s">
        <v>1</v>
      </c>
      <c r="F5" s="91">
        <f>IF(G5=0," ",RANK(G5,G$5:G$8))</f>
        <v>1</v>
      </c>
      <c r="G5" s="92">
        <f>SUM(Q5:U5)</f>
        <v>2376</v>
      </c>
      <c r="H5" s="93">
        <v>1778</v>
      </c>
      <c r="I5" s="61">
        <v>-1.5</v>
      </c>
      <c r="J5" s="94">
        <v>575</v>
      </c>
      <c r="K5" s="61">
        <v>1.1</v>
      </c>
      <c r="L5" s="95">
        <v>676</v>
      </c>
      <c r="M5" s="96">
        <v>173</v>
      </c>
      <c r="N5" s="94">
        <v>3</v>
      </c>
      <c r="O5" s="94">
        <v>2557</v>
      </c>
      <c r="P5" s="97"/>
      <c r="Q5" s="98">
        <f>IF(H5="",0,IF((H5&gt;2850),0,ROUNDDOWN(5.74352*POWER(28.5-H5/100,1.92),0)))</f>
        <v>545</v>
      </c>
      <c r="R5" s="98">
        <f>IF(J5="",0,IF(J5&lt;220,0,ROUNDDOWN(0.14354*POWER(J5-220,1.4),0)))</f>
        <v>533</v>
      </c>
      <c r="S5" s="98">
        <f>IF(L5="",0,IF(L5&lt;150,0,ROUNDDOWN(51.39*POWER(L5/100-1.5,1.05),0)))</f>
        <v>293</v>
      </c>
      <c r="T5" s="98">
        <f>IF(M5="",0,IF(M5&lt;75,0,ROUNDDOWN(0.8465*POWER(M5-75,1.42),0)))</f>
        <v>569</v>
      </c>
      <c r="U5" s="99">
        <f>IF(N5="",0,IF((N5*60+O5/100&gt;30550),0,ROUNDDOWN(0.08713*POWER(305.5-N5*60-O5/100,1.85),0)))</f>
        <v>436</v>
      </c>
    </row>
    <row r="6" spans="1:21" ht="15.75">
      <c r="A6" s="100" t="s">
        <v>198</v>
      </c>
      <c r="B6" s="39" t="s">
        <v>47</v>
      </c>
      <c r="C6" s="39" t="s">
        <v>42</v>
      </c>
      <c r="D6" s="40" t="s">
        <v>130</v>
      </c>
      <c r="E6" s="101" t="s">
        <v>1</v>
      </c>
      <c r="F6" s="102">
        <f>IF(G6=0," ",RANK(G6,G$5:G$8))</f>
        <v>2</v>
      </c>
      <c r="G6" s="103">
        <f>SUM(Q6:U6)</f>
        <v>1946</v>
      </c>
      <c r="H6" s="104">
        <v>1838</v>
      </c>
      <c r="I6" s="77">
        <v>-1.5</v>
      </c>
      <c r="J6" s="76">
        <v>523</v>
      </c>
      <c r="K6" s="77">
        <v>0.9</v>
      </c>
      <c r="L6" s="105">
        <v>663</v>
      </c>
      <c r="M6" s="106">
        <v>130</v>
      </c>
      <c r="N6" s="76">
        <v>3</v>
      </c>
      <c r="O6" s="76">
        <v>1841</v>
      </c>
      <c r="P6" s="107"/>
      <c r="Q6" s="80">
        <f>IF(H6="",0,IF((H6&gt;2850),0,ROUNDDOWN(5.74352*POWER(28.5-H6/100,1.92),0)))</f>
        <v>488</v>
      </c>
      <c r="R6" s="80">
        <f>IF(J6="",0,IF(J6&lt;220,0,ROUNDDOWN(0.14354*POWER(J6-220,1.4),0)))</f>
        <v>427</v>
      </c>
      <c r="S6" s="80">
        <f>IF(L6="",0,IF(L6&lt;150,0,ROUNDDOWN(51.39*POWER(L6/100-1.5,1.05),0)))</f>
        <v>286</v>
      </c>
      <c r="T6" s="80">
        <f>IF(M6="",0,IF(M6&lt;75,0,ROUNDDOWN(0.8465*POWER(M6-75,1.42),0)))</f>
        <v>250</v>
      </c>
      <c r="U6" s="108">
        <f>IF(N6="",0,IF((N6*60+O6/100&gt;30550),0,ROUNDDOWN(0.08713*POWER(305.5-N6*60-O6/100,1.85),0)))</f>
        <v>495</v>
      </c>
    </row>
    <row r="7" spans="1:21" ht="15.75">
      <c r="A7" s="100" t="s">
        <v>199</v>
      </c>
      <c r="B7" s="39" t="s">
        <v>55</v>
      </c>
      <c r="C7" s="39" t="s">
        <v>37</v>
      </c>
      <c r="D7" s="40" t="s">
        <v>123</v>
      </c>
      <c r="E7" s="101" t="s">
        <v>49</v>
      </c>
      <c r="F7" s="102">
        <f>IF(G7=0," ",RANK(G7,G$5:G$8))</f>
        <v>3</v>
      </c>
      <c r="G7" s="103">
        <f>SUM(Q7:U7)</f>
        <v>1882</v>
      </c>
      <c r="H7" s="104" t="s">
        <v>59</v>
      </c>
      <c r="I7" s="77"/>
      <c r="J7" s="76">
        <v>472</v>
      </c>
      <c r="K7" s="77">
        <v>0.9</v>
      </c>
      <c r="L7" s="105">
        <v>773</v>
      </c>
      <c r="M7" s="106">
        <v>130</v>
      </c>
      <c r="N7" s="76">
        <v>2</v>
      </c>
      <c r="O7" s="76">
        <v>3306</v>
      </c>
      <c r="P7" s="107"/>
      <c r="Q7" s="80">
        <f>IF(H7="",0,IF((H7&gt;2850),0,ROUNDDOWN(5.74352*POWER(28.5-H7/100,1.92),0)))</f>
        <v>0</v>
      </c>
      <c r="R7" s="80">
        <f>IF(J7="",0,IF(J7&lt;220,0,ROUNDDOWN(0.14354*POWER(J7-220,1.4),0)))</f>
        <v>330</v>
      </c>
      <c r="S7" s="80">
        <f>IF(L7="",0,IF(L7&lt;150,0,ROUNDDOWN(51.39*POWER(L7/100-1.5,1.05),0)))</f>
        <v>350</v>
      </c>
      <c r="T7" s="80">
        <f>IF(M7="",0,IF(M7&lt;75,0,ROUNDDOWN(0.8465*POWER(M7-75,1.42),0)))</f>
        <v>250</v>
      </c>
      <c r="U7" s="108">
        <f>IF(N7="",0,IF((N7*60+O7/100&gt;30550),0,ROUNDDOWN(0.08713*POWER(305.5-N7*60-O7/100,1.85),0)))</f>
        <v>952</v>
      </c>
    </row>
    <row r="8" spans="1:21" ht="15.75">
      <c r="A8" s="100" t="s">
        <v>200</v>
      </c>
      <c r="B8" s="39" t="s">
        <v>99</v>
      </c>
      <c r="C8" s="39" t="s">
        <v>231</v>
      </c>
      <c r="D8" s="40" t="s">
        <v>130</v>
      </c>
      <c r="E8" s="101" t="s">
        <v>96</v>
      </c>
      <c r="F8" s="102">
        <f>IF(G8=0," ",RANK(G8,G$5:G$8))</f>
        <v>4</v>
      </c>
      <c r="G8" s="103">
        <f>SUM(Q8:U8)</f>
        <v>1640</v>
      </c>
      <c r="H8" s="104">
        <v>2205</v>
      </c>
      <c r="I8" s="77">
        <v>-1.5</v>
      </c>
      <c r="J8" s="76">
        <v>489</v>
      </c>
      <c r="K8" s="77">
        <v>0.7</v>
      </c>
      <c r="L8" s="105">
        <v>713</v>
      </c>
      <c r="M8" s="106">
        <v>135</v>
      </c>
      <c r="N8" s="76">
        <v>3</v>
      </c>
      <c r="O8" s="76">
        <v>2065</v>
      </c>
      <c r="P8" s="107"/>
      <c r="Q8" s="80">
        <f>IF(H8="",0,IF((H8&gt;2850),0,ROUNDDOWN(5.74352*POWER(28.5-H8/100,1.92),0)))</f>
        <v>205</v>
      </c>
      <c r="R8" s="80">
        <f>IF(J8="",0,IF(J8&lt;220,0,ROUNDDOWN(0.14354*POWER(J8-220,1.4),0)))</f>
        <v>361</v>
      </c>
      <c r="S8" s="80">
        <f>IF(L8="",0,IF(L8&lt;150,0,ROUNDDOWN(51.39*POWER(L8/100-1.5,1.05),0)))</f>
        <v>315</v>
      </c>
      <c r="T8" s="80">
        <f>IF(M8="",0,IF(M8&lt;75,0,ROUNDDOWN(0.8465*POWER(M8-75,1.42),0)))</f>
        <v>283</v>
      </c>
      <c r="U8" s="108">
        <f>IF(N8="",0,IF((N8*60+O8/100&gt;30550),0,ROUNDDOWN(0.08713*POWER(305.5-N8*60-O8/100,1.85),0)))</f>
        <v>476</v>
      </c>
    </row>
  </sheetData>
  <sheetProtection/>
  <mergeCells count="4">
    <mergeCell ref="B1:C1"/>
    <mergeCell ref="H1:O1"/>
    <mergeCell ref="Q1:U1"/>
    <mergeCell ref="N2:O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17.8515625" style="116" bestFit="1" customWidth="1"/>
    <col min="2" max="2" width="13.8515625" style="116" customWidth="1"/>
    <col min="3" max="3" width="11.8515625" style="117" bestFit="1" customWidth="1"/>
    <col min="4" max="4" width="25.28125" style="116" customWidth="1"/>
    <col min="5" max="5" width="8.140625" style="117" customWidth="1"/>
    <col min="6" max="6" width="9.140625" style="116" customWidth="1"/>
    <col min="7" max="7" width="6.28125" style="115" customWidth="1"/>
    <col min="8" max="8" width="9.140625" style="116" customWidth="1"/>
    <col min="9" max="9" width="6.28125" style="115" customWidth="1"/>
    <col min="10" max="10" width="9.140625" style="116" customWidth="1"/>
    <col min="11" max="11" width="6.28125" style="115" customWidth="1"/>
    <col min="12" max="12" width="9.140625" style="116" customWidth="1"/>
    <col min="13" max="13" width="6.28125" style="115" customWidth="1"/>
    <col min="14" max="14" width="9.140625" style="116" customWidth="1"/>
    <col min="15" max="15" width="6.28125" style="115" customWidth="1"/>
    <col min="16" max="16" width="9.00390625" style="115" customWidth="1"/>
    <col min="17" max="16384" width="9.140625" style="116" customWidth="1"/>
  </cols>
  <sheetData>
    <row r="1" ht="13.5" thickBot="1">
      <c r="A1" s="115" t="s">
        <v>271</v>
      </c>
    </row>
    <row r="2" spans="6:15" ht="13.5" thickBot="1">
      <c r="F2" s="118" t="s">
        <v>272</v>
      </c>
      <c r="G2" s="119"/>
      <c r="H2" s="119"/>
      <c r="I2" s="119"/>
      <c r="J2" s="119"/>
      <c r="K2" s="119"/>
      <c r="L2" s="119"/>
      <c r="M2" s="119"/>
      <c r="N2" s="119"/>
      <c r="O2" s="120"/>
    </row>
    <row r="3" spans="1:16" ht="12.75">
      <c r="A3" s="121" t="s">
        <v>181</v>
      </c>
      <c r="B3" s="122" t="s">
        <v>182</v>
      </c>
      <c r="C3" s="122" t="s">
        <v>273</v>
      </c>
      <c r="D3" s="122" t="s">
        <v>184</v>
      </c>
      <c r="E3" s="123" t="s">
        <v>185</v>
      </c>
      <c r="F3" s="124" t="s">
        <v>274</v>
      </c>
      <c r="G3" s="125" t="s">
        <v>275</v>
      </c>
      <c r="H3" s="125" t="s">
        <v>191</v>
      </c>
      <c r="I3" s="125" t="s">
        <v>275</v>
      </c>
      <c r="J3" s="125" t="s">
        <v>189</v>
      </c>
      <c r="K3" s="125" t="s">
        <v>275</v>
      </c>
      <c r="L3" s="125" t="s">
        <v>190</v>
      </c>
      <c r="M3" s="125" t="s">
        <v>275</v>
      </c>
      <c r="N3" s="125" t="s">
        <v>276</v>
      </c>
      <c r="O3" s="126" t="s">
        <v>275</v>
      </c>
      <c r="P3" s="127" t="s">
        <v>277</v>
      </c>
    </row>
    <row r="4" spans="1:16" ht="18" customHeight="1">
      <c r="A4" s="111" t="s">
        <v>43</v>
      </c>
      <c r="B4" s="109" t="s">
        <v>20</v>
      </c>
      <c r="C4" s="110" t="s">
        <v>241</v>
      </c>
      <c r="D4" s="109" t="s">
        <v>1</v>
      </c>
      <c r="E4" s="128">
        <v>1</v>
      </c>
      <c r="F4" s="129">
        <v>14.65</v>
      </c>
      <c r="G4" s="130">
        <v>146</v>
      </c>
      <c r="H4" s="131">
        <v>5.1</v>
      </c>
      <c r="I4" s="130">
        <v>88</v>
      </c>
      <c r="J4" s="131">
        <v>145</v>
      </c>
      <c r="K4" s="130">
        <v>75</v>
      </c>
      <c r="L4" s="131">
        <v>8.9</v>
      </c>
      <c r="M4" s="130">
        <v>90</v>
      </c>
      <c r="N4" s="131" t="s">
        <v>262</v>
      </c>
      <c r="O4" s="132">
        <v>74</v>
      </c>
      <c r="P4" s="133">
        <f>G4+I4+K4+M4+O4</f>
        <v>473</v>
      </c>
    </row>
    <row r="5" spans="1:16" ht="18" customHeight="1">
      <c r="A5" s="111" t="s">
        <v>46</v>
      </c>
      <c r="B5" s="109" t="s">
        <v>16</v>
      </c>
      <c r="C5" s="110" t="s">
        <v>242</v>
      </c>
      <c r="D5" s="109" t="s">
        <v>26</v>
      </c>
      <c r="E5" s="128">
        <v>2</v>
      </c>
      <c r="F5" s="129">
        <v>17.09</v>
      </c>
      <c r="G5" s="130">
        <v>95</v>
      </c>
      <c r="H5" s="131">
        <v>5.32</v>
      </c>
      <c r="I5" s="130">
        <v>107</v>
      </c>
      <c r="J5" s="131">
        <v>135</v>
      </c>
      <c r="K5" s="130">
        <v>62</v>
      </c>
      <c r="L5" s="131">
        <v>7.01</v>
      </c>
      <c r="M5" s="130">
        <v>61</v>
      </c>
      <c r="N5" s="131" t="s">
        <v>263</v>
      </c>
      <c r="O5" s="132">
        <v>65</v>
      </c>
      <c r="P5" s="133">
        <f>G5+I5+K5+M5+O5</f>
        <v>390</v>
      </c>
    </row>
    <row r="6" spans="1:16" ht="18" customHeight="1">
      <c r="A6" s="111" t="s">
        <v>243</v>
      </c>
      <c r="B6" s="109" t="s">
        <v>3</v>
      </c>
      <c r="C6" s="110" t="s">
        <v>244</v>
      </c>
      <c r="D6" s="109" t="s">
        <v>26</v>
      </c>
      <c r="E6" s="128">
        <v>3</v>
      </c>
      <c r="F6" s="129">
        <v>18.26</v>
      </c>
      <c r="G6" s="130">
        <v>66</v>
      </c>
      <c r="H6" s="131">
        <v>3.97</v>
      </c>
      <c r="I6" s="130">
        <v>44</v>
      </c>
      <c r="J6" s="131" t="s">
        <v>278</v>
      </c>
      <c r="K6" s="130">
        <v>0</v>
      </c>
      <c r="L6" s="131">
        <v>8.95</v>
      </c>
      <c r="M6" s="130">
        <v>91</v>
      </c>
      <c r="N6" s="131" t="s">
        <v>264</v>
      </c>
      <c r="O6" s="132">
        <v>52</v>
      </c>
      <c r="P6" s="133">
        <f>G6+I6+K6+M6+O6</f>
        <v>253</v>
      </c>
    </row>
    <row r="7" spans="1:16" ht="18" customHeight="1" thickBot="1">
      <c r="A7" s="112" t="s">
        <v>245</v>
      </c>
      <c r="B7" s="113" t="s">
        <v>38</v>
      </c>
      <c r="C7" s="114" t="s">
        <v>246</v>
      </c>
      <c r="D7" s="113" t="s">
        <v>1</v>
      </c>
      <c r="E7" s="134">
        <v>4</v>
      </c>
      <c r="F7" s="135">
        <v>27.78</v>
      </c>
      <c r="G7" s="136">
        <v>0</v>
      </c>
      <c r="H7" s="137">
        <v>3.28</v>
      </c>
      <c r="I7" s="136">
        <v>21</v>
      </c>
      <c r="J7" s="137" t="s">
        <v>278</v>
      </c>
      <c r="K7" s="136">
        <v>0</v>
      </c>
      <c r="L7" s="137">
        <v>5.85</v>
      </c>
      <c r="M7" s="136">
        <v>46</v>
      </c>
      <c r="N7" s="137" t="s">
        <v>265</v>
      </c>
      <c r="O7" s="138">
        <v>67</v>
      </c>
      <c r="P7" s="139">
        <f>G7+I7+K7+M7+O7</f>
        <v>134</v>
      </c>
    </row>
    <row r="10" ht="13.5" thickBot="1">
      <c r="A10" s="115" t="s">
        <v>279</v>
      </c>
    </row>
    <row r="11" spans="6:15" ht="13.5" thickBot="1">
      <c r="F11" s="118" t="s">
        <v>272</v>
      </c>
      <c r="G11" s="119"/>
      <c r="H11" s="119"/>
      <c r="I11" s="119"/>
      <c r="J11" s="119"/>
      <c r="K11" s="119"/>
      <c r="L11" s="119"/>
      <c r="M11" s="119"/>
      <c r="N11" s="119"/>
      <c r="O11" s="120"/>
    </row>
    <row r="12" spans="1:16" ht="12.75">
      <c r="A12" s="121" t="s">
        <v>181</v>
      </c>
      <c r="B12" s="122" t="s">
        <v>182</v>
      </c>
      <c r="C12" s="122" t="s">
        <v>273</v>
      </c>
      <c r="D12" s="122" t="s">
        <v>184</v>
      </c>
      <c r="E12" s="123" t="s">
        <v>185</v>
      </c>
      <c r="F12" s="124" t="s">
        <v>280</v>
      </c>
      <c r="G12" s="125" t="s">
        <v>275</v>
      </c>
      <c r="H12" s="125" t="s">
        <v>191</v>
      </c>
      <c r="I12" s="125" t="s">
        <v>275</v>
      </c>
      <c r="J12" s="125" t="s">
        <v>189</v>
      </c>
      <c r="K12" s="125" t="s">
        <v>275</v>
      </c>
      <c r="L12" s="125" t="s">
        <v>190</v>
      </c>
      <c r="M12" s="125" t="s">
        <v>275</v>
      </c>
      <c r="N12" s="125" t="s">
        <v>276</v>
      </c>
      <c r="O12" s="126" t="s">
        <v>275</v>
      </c>
      <c r="P12" s="127" t="s">
        <v>277</v>
      </c>
    </row>
    <row r="13" spans="1:16" ht="18" customHeight="1">
      <c r="A13" s="111" t="s">
        <v>65</v>
      </c>
      <c r="B13" s="109" t="s">
        <v>35</v>
      </c>
      <c r="C13" s="110" t="s">
        <v>241</v>
      </c>
      <c r="D13" s="109" t="s">
        <v>4</v>
      </c>
      <c r="E13" s="128">
        <v>1</v>
      </c>
      <c r="F13" s="129">
        <v>18.26</v>
      </c>
      <c r="G13" s="130">
        <v>60</v>
      </c>
      <c r="H13" s="131">
        <v>5.91</v>
      </c>
      <c r="I13" s="130">
        <v>77</v>
      </c>
      <c r="J13" s="131">
        <v>190</v>
      </c>
      <c r="K13" s="130">
        <v>116</v>
      </c>
      <c r="L13" s="131">
        <v>10.7</v>
      </c>
      <c r="M13" s="130">
        <v>72</v>
      </c>
      <c r="N13" s="131" t="s">
        <v>281</v>
      </c>
      <c r="O13" s="132">
        <v>51</v>
      </c>
      <c r="P13" s="133">
        <f aca="true" t="shared" si="0" ref="P13:P19">G13+I13+K13+M13+O13</f>
        <v>376</v>
      </c>
    </row>
    <row r="14" spans="1:16" ht="18" customHeight="1">
      <c r="A14" s="111" t="s">
        <v>64</v>
      </c>
      <c r="B14" s="109" t="s">
        <v>108</v>
      </c>
      <c r="C14" s="110" t="s">
        <v>241</v>
      </c>
      <c r="D14" s="109" t="s">
        <v>52</v>
      </c>
      <c r="E14" s="128">
        <v>2</v>
      </c>
      <c r="F14" s="129">
        <v>16.42</v>
      </c>
      <c r="G14" s="130">
        <v>88</v>
      </c>
      <c r="H14" s="131">
        <v>5.77</v>
      </c>
      <c r="I14" s="130">
        <v>72</v>
      </c>
      <c r="J14" s="131">
        <v>150</v>
      </c>
      <c r="K14" s="130">
        <v>58</v>
      </c>
      <c r="L14" s="131">
        <v>10.38</v>
      </c>
      <c r="M14" s="130">
        <v>68</v>
      </c>
      <c r="N14" s="131" t="s">
        <v>282</v>
      </c>
      <c r="O14" s="132">
        <v>57</v>
      </c>
      <c r="P14" s="133">
        <f t="shared" si="0"/>
        <v>343</v>
      </c>
    </row>
    <row r="15" spans="1:16" ht="18" customHeight="1">
      <c r="A15" s="111" t="s">
        <v>93</v>
      </c>
      <c r="B15" s="109" t="s">
        <v>21</v>
      </c>
      <c r="C15" s="110" t="s">
        <v>267</v>
      </c>
      <c r="D15" s="109" t="s">
        <v>52</v>
      </c>
      <c r="E15" s="128">
        <v>3</v>
      </c>
      <c r="F15" s="129">
        <v>16.42</v>
      </c>
      <c r="G15" s="130">
        <v>88</v>
      </c>
      <c r="H15" s="131">
        <v>5.43</v>
      </c>
      <c r="I15" s="130">
        <v>64</v>
      </c>
      <c r="J15" s="131">
        <v>145</v>
      </c>
      <c r="K15" s="130">
        <v>53</v>
      </c>
      <c r="L15" s="131">
        <v>9.21</v>
      </c>
      <c r="M15" s="130">
        <v>57</v>
      </c>
      <c r="N15" s="131" t="s">
        <v>283</v>
      </c>
      <c r="O15" s="132">
        <v>63</v>
      </c>
      <c r="P15" s="133">
        <f t="shared" si="0"/>
        <v>325</v>
      </c>
    </row>
    <row r="16" spans="1:16" ht="18" customHeight="1">
      <c r="A16" s="111" t="s">
        <v>268</v>
      </c>
      <c r="B16" s="109" t="s">
        <v>6</v>
      </c>
      <c r="C16" s="110" t="s">
        <v>241</v>
      </c>
      <c r="D16" s="109" t="s">
        <v>1</v>
      </c>
      <c r="E16" s="128">
        <v>4</v>
      </c>
      <c r="F16" s="129">
        <v>16.21</v>
      </c>
      <c r="G16" s="130">
        <v>95</v>
      </c>
      <c r="H16" s="131">
        <v>6.01</v>
      </c>
      <c r="I16" s="130">
        <v>81</v>
      </c>
      <c r="J16" s="131">
        <v>140</v>
      </c>
      <c r="K16" s="130">
        <v>48</v>
      </c>
      <c r="L16" s="131">
        <v>9.17</v>
      </c>
      <c r="M16" s="130">
        <v>56</v>
      </c>
      <c r="N16" s="131" t="s">
        <v>284</v>
      </c>
      <c r="O16" s="132">
        <v>15</v>
      </c>
      <c r="P16" s="133">
        <f t="shared" si="0"/>
        <v>295</v>
      </c>
    </row>
    <row r="17" spans="1:16" ht="18" customHeight="1">
      <c r="A17" s="111" t="s">
        <v>269</v>
      </c>
      <c r="B17" s="109" t="s">
        <v>22</v>
      </c>
      <c r="C17" s="110" t="s">
        <v>267</v>
      </c>
      <c r="D17" s="109" t="s">
        <v>26</v>
      </c>
      <c r="E17" s="128">
        <v>5</v>
      </c>
      <c r="F17" s="129">
        <v>19.2</v>
      </c>
      <c r="G17" s="130">
        <v>56</v>
      </c>
      <c r="H17" s="131">
        <v>5.51</v>
      </c>
      <c r="I17" s="130">
        <v>66</v>
      </c>
      <c r="J17" s="131">
        <v>145</v>
      </c>
      <c r="K17" s="130">
        <v>53</v>
      </c>
      <c r="L17" s="131">
        <v>8.18</v>
      </c>
      <c r="M17" s="130">
        <v>53</v>
      </c>
      <c r="N17" s="131" t="s">
        <v>285</v>
      </c>
      <c r="O17" s="132">
        <v>55</v>
      </c>
      <c r="P17" s="133">
        <f t="shared" si="0"/>
        <v>283</v>
      </c>
    </row>
    <row r="18" spans="1:16" ht="18" customHeight="1">
      <c r="A18" s="111" t="s">
        <v>270</v>
      </c>
      <c r="B18" s="109" t="s">
        <v>58</v>
      </c>
      <c r="C18" s="110" t="s">
        <v>246</v>
      </c>
      <c r="D18" s="109" t="s">
        <v>1</v>
      </c>
      <c r="E18" s="128">
        <v>6</v>
      </c>
      <c r="F18" s="129">
        <v>21.26</v>
      </c>
      <c r="G18" s="130">
        <v>35</v>
      </c>
      <c r="H18" s="131">
        <v>5.68</v>
      </c>
      <c r="I18" s="130">
        <v>70</v>
      </c>
      <c r="J18" s="131">
        <v>150</v>
      </c>
      <c r="K18" s="130">
        <v>58</v>
      </c>
      <c r="L18" s="131">
        <v>8.23</v>
      </c>
      <c r="M18" s="130">
        <v>53</v>
      </c>
      <c r="N18" s="131" t="s">
        <v>286</v>
      </c>
      <c r="O18" s="132">
        <v>44</v>
      </c>
      <c r="P18" s="133">
        <f t="shared" si="0"/>
        <v>260</v>
      </c>
    </row>
    <row r="19" spans="1:16" ht="18" customHeight="1" thickBot="1">
      <c r="A19" s="112" t="s">
        <v>54</v>
      </c>
      <c r="B19" s="113" t="s">
        <v>7</v>
      </c>
      <c r="C19" s="114" t="s">
        <v>244</v>
      </c>
      <c r="D19" s="113" t="s">
        <v>1</v>
      </c>
      <c r="E19" s="134">
        <v>7</v>
      </c>
      <c r="F19" s="135">
        <v>19.5</v>
      </c>
      <c r="G19" s="136">
        <v>47</v>
      </c>
      <c r="H19" s="137">
        <v>5.12</v>
      </c>
      <c r="I19" s="136">
        <v>56</v>
      </c>
      <c r="J19" s="137">
        <v>150</v>
      </c>
      <c r="K19" s="136">
        <v>58</v>
      </c>
      <c r="L19" s="137">
        <v>8.78</v>
      </c>
      <c r="M19" s="136">
        <v>53</v>
      </c>
      <c r="N19" s="137" t="s">
        <v>287</v>
      </c>
      <c r="O19" s="138"/>
      <c r="P19" s="139">
        <f t="shared" si="0"/>
        <v>214</v>
      </c>
    </row>
  </sheetData>
  <sheetProtection/>
  <mergeCells count="2">
    <mergeCell ref="F2:O2"/>
    <mergeCell ref="F11:O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1">
      <selection activeCell="F25" sqref="F25"/>
    </sheetView>
  </sheetViews>
  <sheetFormatPr defaultColWidth="9.140625" defaultRowHeight="12.75"/>
  <cols>
    <col min="1" max="3" width="9.140625" style="25" customWidth="1"/>
    <col min="4" max="4" width="8.28125" style="25" customWidth="1"/>
    <col min="5" max="9" width="9.140625" style="25" customWidth="1"/>
    <col min="10" max="10" width="14.28125" style="25" customWidth="1"/>
  </cols>
  <sheetData>
    <row r="1" spans="1:10" ht="20.25">
      <c r="A1" s="34" t="s">
        <v>66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25">
      <c r="A2" s="34" t="s">
        <v>81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20.2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23.25">
      <c r="A5" s="35" t="s">
        <v>314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23.25">
      <c r="A6" s="36" t="s">
        <v>315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23.25">
      <c r="A7" s="35"/>
      <c r="B7" s="35"/>
      <c r="C7" s="35"/>
      <c r="D7" s="35"/>
      <c r="E7" s="35"/>
      <c r="F7" s="35"/>
      <c r="G7" s="35"/>
      <c r="H7" s="35"/>
      <c r="I7" s="35"/>
      <c r="J7" s="35"/>
    </row>
    <row r="10" spans="1:5" ht="14.25">
      <c r="A10" s="26" t="s">
        <v>67</v>
      </c>
      <c r="E10" s="27" t="s">
        <v>116</v>
      </c>
    </row>
    <row r="11" spans="1:5" ht="14.25">
      <c r="A11" s="26"/>
      <c r="E11" s="27"/>
    </row>
    <row r="12" spans="1:5" ht="14.25">
      <c r="A12" s="26" t="s">
        <v>68</v>
      </c>
      <c r="E12" s="32" t="s">
        <v>316</v>
      </c>
    </row>
    <row r="13" spans="1:5" ht="14.25">
      <c r="A13" s="26"/>
      <c r="E13" s="27" t="s">
        <v>82</v>
      </c>
    </row>
    <row r="14" spans="1:5" ht="14.25">
      <c r="A14" s="26"/>
      <c r="E14" s="27"/>
    </row>
    <row r="15" spans="1:5" ht="14.25">
      <c r="A15" s="26" t="s">
        <v>69</v>
      </c>
      <c r="E15" s="27" t="s">
        <v>117</v>
      </c>
    </row>
    <row r="16" spans="1:5" ht="14.25">
      <c r="A16" s="26"/>
      <c r="E16" s="27"/>
    </row>
    <row r="17" spans="1:5" ht="14.25">
      <c r="A17" s="26"/>
      <c r="E17" s="27"/>
    </row>
    <row r="18" spans="1:5" ht="14.25">
      <c r="A18" s="26" t="s">
        <v>70</v>
      </c>
      <c r="E18" s="27" t="s">
        <v>317</v>
      </c>
    </row>
    <row r="19" spans="1:5" ht="14.25">
      <c r="A19" s="26"/>
      <c r="E19" s="27" t="s">
        <v>318</v>
      </c>
    </row>
    <row r="20" spans="1:5" ht="14.25">
      <c r="A20" s="26"/>
      <c r="E20" s="27"/>
    </row>
    <row r="21" spans="1:5" ht="14.25">
      <c r="A21" s="26" t="s">
        <v>71</v>
      </c>
      <c r="E21" s="27" t="s">
        <v>319</v>
      </c>
    </row>
    <row r="22" spans="1:5" ht="14.25">
      <c r="A22" s="26"/>
      <c r="E22" s="27"/>
    </row>
    <row r="23" spans="1:5" ht="14.25">
      <c r="A23" s="26"/>
      <c r="E23" s="27"/>
    </row>
    <row r="24" spans="1:5" ht="14.25">
      <c r="A24" s="26" t="s">
        <v>72</v>
      </c>
      <c r="E24" s="27" t="s">
        <v>83</v>
      </c>
    </row>
    <row r="25" spans="1:5" ht="14.25">
      <c r="A25" s="26"/>
      <c r="E25" s="27"/>
    </row>
    <row r="26" ht="14.25">
      <c r="A26" s="26"/>
    </row>
    <row r="27" spans="1:5" ht="14.25">
      <c r="A27" s="26" t="s">
        <v>73</v>
      </c>
      <c r="E27" s="27" t="s">
        <v>118</v>
      </c>
    </row>
    <row r="28" spans="1:5" ht="14.25">
      <c r="A28" s="26"/>
      <c r="E28" s="27"/>
    </row>
    <row r="29" spans="1:5" ht="14.25">
      <c r="A29" s="26" t="s">
        <v>74</v>
      </c>
      <c r="E29" s="27" t="s">
        <v>75</v>
      </c>
    </row>
    <row r="30" spans="1:5" ht="14.25">
      <c r="A30" s="26" t="s">
        <v>76</v>
      </c>
      <c r="E30" s="27" t="s">
        <v>84</v>
      </c>
    </row>
    <row r="31" spans="1:5" ht="14.25">
      <c r="A31" s="26"/>
      <c r="E31" s="27"/>
    </row>
    <row r="32" spans="1:5" ht="14.25">
      <c r="A32" s="26" t="s">
        <v>77</v>
      </c>
      <c r="E32" s="27" t="s">
        <v>85</v>
      </c>
    </row>
    <row r="33" spans="1:5" ht="14.25">
      <c r="A33" s="26"/>
      <c r="E33" s="27"/>
    </row>
    <row r="34" spans="1:5" ht="14.25">
      <c r="A34" s="26" t="s">
        <v>78</v>
      </c>
      <c r="E34" s="27" t="s">
        <v>85</v>
      </c>
    </row>
    <row r="35" spans="1:5" ht="14.25">
      <c r="A35" s="26"/>
      <c r="E35" s="27"/>
    </row>
    <row r="36" spans="1:5" ht="14.25">
      <c r="A36" s="26" t="s">
        <v>79</v>
      </c>
      <c r="E36" s="27" t="s">
        <v>320</v>
      </c>
    </row>
    <row r="37" spans="1:5" ht="14.25">
      <c r="A37" s="26"/>
      <c r="E37" s="27"/>
    </row>
    <row r="38" spans="1:5" ht="14.25">
      <c r="A38" s="26" t="s">
        <v>80</v>
      </c>
      <c r="E38" s="27" t="s">
        <v>86</v>
      </c>
    </row>
    <row r="39" spans="1:5" ht="14.25">
      <c r="A39" s="26"/>
      <c r="E39" s="27"/>
    </row>
    <row r="40" spans="1:5" ht="14.25">
      <c r="A40" s="26"/>
      <c r="E40" s="27"/>
    </row>
    <row r="41" spans="1:5" ht="14.25">
      <c r="A41" s="26"/>
      <c r="E41" s="27"/>
    </row>
    <row r="42" spans="1:10" ht="20.25">
      <c r="A42" s="34" t="s">
        <v>321</v>
      </c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20.25">
      <c r="A43" s="34"/>
      <c r="B43" s="34"/>
      <c r="C43" s="34"/>
      <c r="D43" s="34"/>
      <c r="E43" s="34"/>
      <c r="F43" s="34"/>
      <c r="G43" s="34"/>
      <c r="H43" s="34"/>
      <c r="I43" s="34"/>
      <c r="J43" s="34"/>
    </row>
  </sheetData>
  <sheetProtection/>
  <mergeCells count="7">
    <mergeCell ref="A1:J1"/>
    <mergeCell ref="A2:J2"/>
    <mergeCell ref="A5:J5"/>
    <mergeCell ref="A7:J7"/>
    <mergeCell ref="A42:J42"/>
    <mergeCell ref="A43:J43"/>
    <mergeCell ref="A6:J6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i Katarzyna</dc:creator>
  <cp:keywords/>
  <dc:description/>
  <cp:lastModifiedBy>PSZS</cp:lastModifiedBy>
  <cp:lastPrinted>2016-10-03T08:14:43Z</cp:lastPrinted>
  <dcterms:created xsi:type="dcterms:W3CDTF">2007-05-27T21:23:23Z</dcterms:created>
  <dcterms:modified xsi:type="dcterms:W3CDTF">2016-10-03T09:54:06Z</dcterms:modified>
  <cp:category/>
  <cp:version/>
  <cp:contentType/>
  <cp:contentStatus/>
</cp:coreProperties>
</file>